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924" yWindow="168" windowWidth="22980" windowHeight="9156" tabRatio="808"/>
  </bookViews>
  <sheets>
    <sheet name="Summary of Revisions" sheetId="10" r:id="rId1"/>
    <sheet name="Attachment A - Price Matrix" sheetId="1" r:id="rId2"/>
    <sheet name="Attachment B - Financial Data" sheetId="7" r:id="rId3"/>
    <sheet name="Attachment C - Locations" sheetId="8" r:id="rId4"/>
    <sheet name="Attachment D - Add'l Svs" sheetId="11" r:id="rId5"/>
    <sheet name="Instructions" sheetId="3" r:id="rId6"/>
    <sheet name="Glossary to Attachment A" sheetId="9" r:id="rId7"/>
  </sheets>
  <definedNames>
    <definedName name="_xlnm.Print_Area" localSheetId="1">'Attachment A - Price Matrix'!$A$1:$M$86</definedName>
    <definedName name="_xlnm.Print_Area" localSheetId="2">'Attachment B - Financial Data'!$A$1:$I$25</definedName>
    <definedName name="_xlnm.Print_Area" localSheetId="3">'Attachment C - Locations'!$A$1:$D$12</definedName>
    <definedName name="_xlnm.Print_Area" localSheetId="5">Instructions!$A$1:$B$22</definedName>
    <definedName name="_xlnm.Print_Titles" localSheetId="1">'Attachment A - Price Matrix'!$1:$12</definedName>
    <definedName name="_xlnm.Print_Titles" localSheetId="6">'Glossary to Attachment A'!$1:$1</definedName>
  </definedNames>
  <calcPr calcId="145621"/>
</workbook>
</file>

<file path=xl/calcChain.xml><?xml version="1.0" encoding="utf-8"?>
<calcChain xmlns="http://schemas.openxmlformats.org/spreadsheetml/2006/main">
  <c r="A2" i="11" l="1"/>
  <c r="F4" i="11"/>
  <c r="E4" i="11"/>
  <c r="D4" i="11"/>
  <c r="C4" i="11"/>
  <c r="B4" i="11"/>
  <c r="H3" i="11"/>
  <c r="H4" i="11" s="1"/>
  <c r="G3" i="11"/>
  <c r="J3" i="11" s="1"/>
  <c r="J4" i="11" s="1"/>
  <c r="G4" i="11" l="1"/>
  <c r="K3" i="11"/>
  <c r="K4" i="11" s="1"/>
  <c r="I6" i="7"/>
  <c r="I7" i="7"/>
  <c r="I8" i="7"/>
  <c r="I9" i="7"/>
  <c r="I10" i="7"/>
  <c r="I11" i="7"/>
  <c r="I12" i="7"/>
  <c r="I13" i="7"/>
  <c r="I5" i="7"/>
  <c r="A2" i="7"/>
  <c r="H9" i="1"/>
  <c r="G9" i="1"/>
  <c r="F9" i="1"/>
  <c r="E9" i="1"/>
  <c r="D9" i="1"/>
  <c r="E86" i="1" l="1"/>
  <c r="F86" i="1"/>
  <c r="G86" i="1"/>
  <c r="H86" i="1"/>
  <c r="D86" i="1"/>
  <c r="B1" i="8" l="1"/>
  <c r="H12" i="7" l="1"/>
  <c r="H13" i="7"/>
  <c r="H6" i="7" l="1"/>
  <c r="H7" i="7"/>
  <c r="H8" i="7"/>
  <c r="H9" i="7"/>
  <c r="H10" i="7"/>
  <c r="H11" i="7"/>
  <c r="H5" i="7"/>
  <c r="D13" i="8"/>
  <c r="J8" i="1" l="1"/>
  <c r="J9" i="1" s="1"/>
  <c r="J86" i="1" s="1"/>
  <c r="I8" i="1"/>
  <c r="I9" i="1" s="1"/>
  <c r="I86" i="1" s="1"/>
  <c r="M8" i="1" l="1"/>
  <c r="M9" i="1" s="1"/>
  <c r="M86" i="1" s="1"/>
  <c r="C15" i="1"/>
  <c r="K86" i="1" s="1"/>
  <c r="L8" i="1"/>
  <c r="L9" i="1" s="1"/>
  <c r="L86" i="1" s="1"/>
</calcChain>
</file>

<file path=xl/sharedStrings.xml><?xml version="1.0" encoding="utf-8"?>
<sst xmlns="http://schemas.openxmlformats.org/spreadsheetml/2006/main" count="400" uniqueCount="344">
  <si>
    <t>Proposer Name</t>
  </si>
  <si>
    <t xml:space="preserve">Service Description </t>
  </si>
  <si>
    <t>General Account Services</t>
  </si>
  <si>
    <t>Account Maintenance</t>
  </si>
  <si>
    <t>Special Signing Instructions Fee</t>
  </si>
  <si>
    <t>Funds Advanced Overdrafts</t>
  </si>
  <si>
    <t>Depository Services</t>
  </si>
  <si>
    <t>Deposits</t>
  </si>
  <si>
    <t>Checks Paid</t>
  </si>
  <si>
    <t>Deposit Correction</t>
  </si>
  <si>
    <t>Vault Std Deposit</t>
  </si>
  <si>
    <t>Vault Dep Surcharges</t>
  </si>
  <si>
    <t>Vault Dep Surcharge - Mixed</t>
  </si>
  <si>
    <t>Vault Non Std Coin Bag - Loose</t>
  </si>
  <si>
    <t>Vault Non Std Coin - Mixed</t>
  </si>
  <si>
    <t>Vault Currency Furn - Non Std</t>
  </si>
  <si>
    <t>Change Order (Standing/Tele)</t>
  </si>
  <si>
    <t>Currency Furnshd (Branch/Cash Vlt)</t>
  </si>
  <si>
    <t>Rolled Coin Furnshd (Brnch/Csh Vlt)</t>
  </si>
  <si>
    <t>Clear Deposit Bag 1013</t>
  </si>
  <si>
    <t>Clear Deposit Bag 1815</t>
  </si>
  <si>
    <t>City Image ltm &amp; Stmt Check Images</t>
  </si>
  <si>
    <t>Deposited Items - On Us</t>
  </si>
  <si>
    <t>Deposited Items - Transit (Other)</t>
  </si>
  <si>
    <t>Deposited Items - Transit (Fed)</t>
  </si>
  <si>
    <t>Currency Deposited</t>
  </si>
  <si>
    <t>Returned Item</t>
  </si>
  <si>
    <t>R.I. Fax Fee</t>
  </si>
  <si>
    <t>Ret Item Special Handling</t>
  </si>
  <si>
    <t>Account Reconciliation Services</t>
  </si>
  <si>
    <t>Deposit Recon Items</t>
  </si>
  <si>
    <t>ARP (Full) Checks Paid</t>
  </si>
  <si>
    <t>ARP Diskette Output</t>
  </si>
  <si>
    <t>ARP Stale Aged Issues Reporting</t>
  </si>
  <si>
    <t>ARP Optional Report</t>
  </si>
  <si>
    <t>ARP Deposit Reporting Sub Accts</t>
  </si>
  <si>
    <t>ARP (Full) Maint</t>
  </si>
  <si>
    <t>ARP (Deposit) Maint</t>
  </si>
  <si>
    <t>Positive Pay Exceptions</t>
  </si>
  <si>
    <t>Ecityrec Items</t>
  </si>
  <si>
    <t>Ecityrec Maint</t>
  </si>
  <si>
    <t>ACH Services</t>
  </si>
  <si>
    <t>ACH Credit - Incoming</t>
  </si>
  <si>
    <t xml:space="preserve">ACH Debit - Incoming </t>
  </si>
  <si>
    <t>ACH Fraud Protection Service Maint</t>
  </si>
  <si>
    <t>ACH Filter Authorizations</t>
  </si>
  <si>
    <t>ACH Manual Blocks And Filters</t>
  </si>
  <si>
    <t>Wire Transer Services</t>
  </si>
  <si>
    <t>Incoming Domestic Wire</t>
  </si>
  <si>
    <t>TNET Wire Notification</t>
  </si>
  <si>
    <t>Information Reporting Services</t>
  </si>
  <si>
    <t>TNET Maintenance (1st Acct)</t>
  </si>
  <si>
    <t>TNET Main (Accts 2-25)</t>
  </si>
  <si>
    <t>TNET Trans. Detail (1-500)</t>
  </si>
  <si>
    <t>TNET Trans. Detail (501-1500)</t>
  </si>
  <si>
    <t>TNET Trans. Detail (1500 + )</t>
  </si>
  <si>
    <t>TNET Stop Pay</t>
  </si>
  <si>
    <t>TNET Images (1-10)</t>
  </si>
  <si>
    <t>TNET Images (11+)</t>
  </si>
  <si>
    <t>TNET Wire Maint (Integrated)</t>
  </si>
  <si>
    <t>TNET Pos Pay Except (Integrated)</t>
  </si>
  <si>
    <t>TNET Pos Pay File Import</t>
  </si>
  <si>
    <t>TNET Pos Pay Images</t>
  </si>
  <si>
    <t>International Services</t>
  </si>
  <si>
    <t>Foreign Item Processing Fee</t>
  </si>
  <si>
    <t>Other Cash Management Services</t>
  </si>
  <si>
    <t>FDIC Insurance Assessment Fee - Per $1,000</t>
  </si>
  <si>
    <t>City Image Item &amp; Statement Maint</t>
  </si>
  <si>
    <t>Deposit Items - On Us</t>
  </si>
  <si>
    <t>Incoming International Wire</t>
  </si>
  <si>
    <t>Outgoing Dom Wire -  Wire Non Repetitive</t>
  </si>
  <si>
    <t>Vault Non Std Coin Bag - Roll</t>
  </si>
  <si>
    <t>Stop Payment - Open Term (Annual)</t>
  </si>
  <si>
    <t>Rtn Ck-Positive Pay</t>
  </si>
  <si>
    <t>Total</t>
  </si>
  <si>
    <t>Group 1</t>
  </si>
  <si>
    <t>Group 2</t>
  </si>
  <si>
    <t>Group 3</t>
  </si>
  <si>
    <t>Group 4</t>
  </si>
  <si>
    <t>Group 5</t>
  </si>
  <si>
    <t>Tier one</t>
  </si>
  <si>
    <t>All tier one</t>
  </si>
  <si>
    <t>Tier 2</t>
  </si>
  <si>
    <t>Per account</t>
  </si>
  <si>
    <t>Rate per use</t>
  </si>
  <si>
    <t>Two or more Tier one groups</t>
  </si>
  <si>
    <t>Average Balance</t>
  </si>
  <si>
    <t>Tier two bundled with a tier one</t>
  </si>
  <si>
    <t>Tier two with all tier one</t>
  </si>
  <si>
    <t>Opaque Deposit Bag 1013</t>
  </si>
  <si>
    <t>Average</t>
  </si>
  <si>
    <t>Credit Data</t>
  </si>
  <si>
    <t>Year</t>
  </si>
  <si>
    <t>Certificate of Deposit Interest Rates</t>
  </si>
  <si>
    <t>Term</t>
  </si>
  <si>
    <t>One Month</t>
  </si>
  <si>
    <t>Three Months</t>
  </si>
  <si>
    <t>One Year</t>
  </si>
  <si>
    <t>Proposer Name:</t>
  </si>
  <si>
    <t>Financial Data</t>
  </si>
  <si>
    <t xml:space="preserve">Market </t>
  </si>
  <si>
    <t>LIBOR Index +/-</t>
  </si>
  <si>
    <t>LACCD Location</t>
  </si>
  <si>
    <t>Distance</t>
  </si>
  <si>
    <t>Address</t>
  </si>
  <si>
    <t>Proposer Branch Address</t>
  </si>
  <si>
    <t>Los Angeles City College</t>
  </si>
  <si>
    <t>855 N. Vermont Avenue, Los Angeles, CA 90029</t>
  </si>
  <si>
    <t>East Los Angeles College</t>
  </si>
  <si>
    <t>1301 Avenida Cesar Chavez, Monterey Park, CA 91754</t>
  </si>
  <si>
    <t>Los Angeles Harbor College</t>
  </si>
  <si>
    <t>1111 Figueroa Place, Wilmington, CA 90744</t>
  </si>
  <si>
    <t>Los Angeles Mission College</t>
  </si>
  <si>
    <t>13356 Eldridge Avenue, Sylmar, CA 91342</t>
  </si>
  <si>
    <t>Pierce College</t>
  </si>
  <si>
    <t>6201 Winnetka Avenue, Woodland Hills, CA 91371</t>
  </si>
  <si>
    <t>Los Angeles Southwest College</t>
  </si>
  <si>
    <t>1600 West Imperial Highway, Los Angeles, CA 90047</t>
  </si>
  <si>
    <t>Los Angeles Trade-Technical College</t>
  </si>
  <si>
    <t>400 W. Washington Blvd., Los Angeles, CA 90015</t>
  </si>
  <si>
    <t>Los Angeles Valley College</t>
  </si>
  <si>
    <t>5800 Fulton Avenue, Valley Glen, CA 91401</t>
  </si>
  <si>
    <t>West Los Angeles College</t>
  </si>
  <si>
    <t>9000 Overland Avenue, Culver City, CA 90230</t>
  </si>
  <si>
    <t>Educational Services Center</t>
  </si>
  <si>
    <t>770 Wilshire Boulevard, Los Angeles, CA 90017</t>
  </si>
  <si>
    <t>Average Distance:</t>
  </si>
  <si>
    <t>Growth</t>
  </si>
  <si>
    <t>¨</t>
  </si>
  <si>
    <t>The data above can be confirmed in the attached SEC Filings</t>
  </si>
  <si>
    <t>Date</t>
  </si>
  <si>
    <t>Signiture of Representitive</t>
  </si>
  <si>
    <t>I confirm the above statements to be true and factual</t>
  </si>
  <si>
    <t>Signiture of Chief Financial Officer or Chief Executive Officer</t>
  </si>
  <si>
    <t xml:space="preserve">¨ </t>
  </si>
  <si>
    <t>Name:</t>
  </si>
  <si>
    <t>Please check only one box and sign where appropriate below (no CFO or CEO signiture required if data is from SEC filings)</t>
  </si>
  <si>
    <t xml:space="preserve">Per item charge for processing a foreign exchange transaction. </t>
  </si>
  <si>
    <t>On-line retrieval of check image.</t>
  </si>
  <si>
    <t>File import processed through on-line system</t>
  </si>
  <si>
    <t xml:space="preserve">A per-item charge of on-line reporting of Positive Pay exception </t>
  </si>
  <si>
    <t>Monthly maintenance fee for ACH on-line module</t>
  </si>
  <si>
    <t>TNET ACH Maint.</t>
  </si>
  <si>
    <t>Image copies of paid items requested  via on-line system</t>
  </si>
  <si>
    <t>A stop payment request processed via on-line system</t>
  </si>
  <si>
    <t xml:space="preserve">Tiered pricing for capturing and reporting detail information on-line system.   </t>
  </si>
  <si>
    <t>TNET Trans. Detail (1501+)</t>
  </si>
  <si>
    <t>A fee for maintaining the first account on the on-line reporting system (TNET)</t>
  </si>
  <si>
    <t>A notification sent to the client via fax of a wire transfer credit or debit to the account.</t>
  </si>
  <si>
    <t>Wire Notification (Fax)</t>
  </si>
  <si>
    <t xml:space="preserve">An outgoing foreign exchange freeform wire transfer </t>
  </si>
  <si>
    <t>Outgoing Intl Wire Out Fx - Non Rep</t>
  </si>
  <si>
    <t xml:space="preserve">A branch assisted outgoing domestic wire transfer that is done frequently and contains same beneficiary or account  information. </t>
  </si>
  <si>
    <t>Outgoing Dom Wire Non-PC Repetitive</t>
  </si>
  <si>
    <t xml:space="preserve">A free form outgoing domestic wire transfer </t>
  </si>
  <si>
    <t>Outgoing Dom Wire-Non Repetitive</t>
  </si>
  <si>
    <t>Domestic wire transfers received and credited into account</t>
  </si>
  <si>
    <t>Incoming Domestic Wires</t>
  </si>
  <si>
    <t>Wire Transfer Services</t>
  </si>
  <si>
    <t>Monthly maintenance charge for direct deposits items originated with CNB, being send from an approved payroll provider (ADP, etc.)</t>
  </si>
  <si>
    <t>Payroll Direct Deposit Maint</t>
  </si>
  <si>
    <t xml:space="preserve">Charge of ACH Credit items originated to accounts at off-us financial institutions. </t>
  </si>
  <si>
    <t>ACH Originated Credit - Transit</t>
  </si>
  <si>
    <t>Charge for ACH Debit items origianted to CNB accounts</t>
  </si>
  <si>
    <t>ACH Originated Debit</t>
  </si>
  <si>
    <t>Charge for ACH credit items originated to CNB accounts</t>
  </si>
  <si>
    <t>ACH Originated Credit</t>
  </si>
  <si>
    <t>Charge per day/per ACH ID for batches originated with CNB</t>
  </si>
  <si>
    <t>ACH File Input</t>
  </si>
  <si>
    <t>Charge for legacy "DDA" ACH blocks.   Not offered as a service to new clients</t>
  </si>
  <si>
    <t>ACH Manual Blocks and Filters</t>
  </si>
  <si>
    <t>Charge for each filter authorization record created for the client</t>
  </si>
  <si>
    <t>Maintenance charge per account for ACH Filters service</t>
  </si>
  <si>
    <t>Notice that an originated item has been posted at the receiving bank, but that a change is needed for straight through processin on future items originated - action must be taken before the next originated item or 6 business days - whichever is greater.</t>
  </si>
  <si>
    <t>ACH Notification of Change</t>
  </si>
  <si>
    <t>Recevied ACH debit items coming into CNB for posting to the client's account</t>
  </si>
  <si>
    <t>ACH Debit - Incoming</t>
  </si>
  <si>
    <t xml:space="preserve">Recevied ACH credit items coming into CNB for posting to the client's account </t>
  </si>
  <si>
    <t>A service charge for advising the client of positive pay exceptions that are in pending status which will require decision on whether to pay or not to pay.</t>
  </si>
  <si>
    <t>Exceptions Pending Courtesy Call</t>
  </si>
  <si>
    <t>Checks that have been presented and do not match the check issue information.</t>
  </si>
  <si>
    <t>ARP (Full)  Maint</t>
  </si>
  <si>
    <t>A per item charge for checks processed through Account Reconcilement System.</t>
  </si>
  <si>
    <t>A check issue information that is manually entered into the bank's online system.</t>
  </si>
  <si>
    <t>Check Register Manual Input</t>
  </si>
  <si>
    <t>Monthly maintenance fee for Zero Balance Account  established as a subsidiary account and allows automatic account transfers between the main ZBA ("Parent") and subsidiary account maintaining zero or a target balance.</t>
  </si>
  <si>
    <t>ZBA Sub Acct Maint</t>
  </si>
  <si>
    <t>ZBA Concentration Acct Maint (Parent)</t>
  </si>
  <si>
    <t>Special instructions established by the account holder for processing Returned Items.</t>
  </si>
  <si>
    <t>A fee for setting up instructions by the account holder  to re-clear or re-process a deposit item that has been returned by the drawee bank.</t>
  </si>
  <si>
    <t>R.I. (Returned Item) Reclear Fee</t>
  </si>
  <si>
    <t xml:space="preserve">Transaction deposited into the depositor's account and was returned by the drawee bank.   </t>
  </si>
  <si>
    <t xml:space="preserve">An electronic transaction returned back to the originating financial insitution through the ACH system. (Automated Clearhing House) </t>
  </si>
  <si>
    <t>ACH Return Item CR</t>
  </si>
  <si>
    <t>Paper currency deposited</t>
  </si>
  <si>
    <t>Checks drawn on other banks or other Fed districts</t>
  </si>
  <si>
    <t>Deposited Items - Transit</t>
  </si>
  <si>
    <t>Checks drawn on banks that are in the greater San Francisco Region</t>
  </si>
  <si>
    <t>Deposited Items - SF RCPC</t>
  </si>
  <si>
    <t>Checks drawn on clearing house outside the Local Clearinghouse</t>
  </si>
  <si>
    <t>Deposited Items - Other</t>
  </si>
  <si>
    <t>Checks drawn on local clearing house</t>
  </si>
  <si>
    <t>Deposited Items - Local Clearing</t>
  </si>
  <si>
    <t>Checks drawn on City National Bank accounts</t>
  </si>
  <si>
    <t>City Image Statement</t>
  </si>
  <si>
    <t>Returned Statement Fee</t>
  </si>
  <si>
    <t>Client calls the branch and requests a specific amount of coin to be provided and picked up at the branch</t>
  </si>
  <si>
    <t>Rolled Coin Furnished (In Branch)</t>
  </si>
  <si>
    <t>Client calls the branch and requests a specific amount of currency to be provided and picked up at the branch</t>
  </si>
  <si>
    <t>Currency Furnished (In Branch)</t>
  </si>
  <si>
    <t>Client calls or fax requests directly to Cash Vault for currency or coin and is picked up by courier.</t>
  </si>
  <si>
    <t>Change Order (Phone Fax)</t>
  </si>
  <si>
    <t>Client sends requests directly to Cash Vault to provide currency in non-Fed standard form.</t>
  </si>
  <si>
    <t>Deposit bag containing currency that is strapped according to Fed standard and is not mixed with coins and checks.</t>
  </si>
  <si>
    <t>A correction or adjustment to a deposit ticket.</t>
  </si>
  <si>
    <t>Deposit correction</t>
  </si>
  <si>
    <t>A per item charge for processing a check against the depositor's account.</t>
  </si>
  <si>
    <t>Deposit tickets processed</t>
  </si>
  <si>
    <t>Monthly fee for Daily Output transmissions files for retail boxes</t>
  </si>
  <si>
    <t>RLBX Data Transmission</t>
  </si>
  <si>
    <t>Imaging checks for transmission</t>
  </si>
  <si>
    <t>RLBX Check Image</t>
  </si>
  <si>
    <t>Items that cannot be processed</t>
  </si>
  <si>
    <t>RLBX Items Rejects/Correspondence</t>
  </si>
  <si>
    <t>Processing items that match check to EOB</t>
  </si>
  <si>
    <t>RLBX Items Standard/Matched</t>
  </si>
  <si>
    <t xml:space="preserve">Monthly fee to maintain retail  (scanable) lockbox </t>
  </si>
  <si>
    <t xml:space="preserve">RLBX Monthly Maintenance </t>
  </si>
  <si>
    <t>Monthly maintenance for lockbox online access</t>
  </si>
  <si>
    <t>WLBX Online Maint 1st Account</t>
  </si>
  <si>
    <t>Monthly fee for Daily Output transmissions files for wholesale boxes</t>
  </si>
  <si>
    <t>WLBX  Transmission Maintenance</t>
  </si>
  <si>
    <t xml:space="preserve">Monthly fee to maintain wholesale  (nonscanable) lockbox </t>
  </si>
  <si>
    <t>WLBX Maintenance</t>
  </si>
  <si>
    <t>Messenger for paper reports</t>
  </si>
  <si>
    <t>WLBX Delivery Fees</t>
  </si>
  <si>
    <t>Check  images on output file</t>
  </si>
  <si>
    <t>WLBX Export File Images</t>
  </si>
  <si>
    <t>Capturing the MICR line from checks and including in output reports /transmissions</t>
  </si>
  <si>
    <t>WLBX MICR line capture</t>
  </si>
  <si>
    <t>Processing and stapling check copies to invoices (EOBs)</t>
  </si>
  <si>
    <t>WLBX Item w/ reassociation</t>
  </si>
  <si>
    <t>Processing without making photocopies</t>
  </si>
  <si>
    <t>WLBX Basic Item</t>
  </si>
  <si>
    <t>Processing and photocopies made of checks</t>
  </si>
  <si>
    <t>WLBX Item w/ Image</t>
  </si>
  <si>
    <t>WLBX Exceptions</t>
  </si>
  <si>
    <t>Deposit tickets processed thru lockbox</t>
  </si>
  <si>
    <t>Lockbox Deposit</t>
  </si>
  <si>
    <t>Lockbox Services</t>
  </si>
  <si>
    <t xml:space="preserve">Request to monitor multiple signatures, or specific signatures for certain dollar amounts </t>
  </si>
  <si>
    <t>Special Signing Instructions</t>
  </si>
  <si>
    <t>Hard dollar interest paid to MMA accounts</t>
  </si>
  <si>
    <t>Accrued Interest Paid</t>
  </si>
  <si>
    <t>Federal Deposit Insurance</t>
  </si>
  <si>
    <t>FDIC Insurance - Per $1,000</t>
  </si>
  <si>
    <t>Monthly fee to maintain checking account</t>
  </si>
  <si>
    <t>Description</t>
  </si>
  <si>
    <t>Service</t>
  </si>
  <si>
    <t>3 month Avg Volume</t>
  </si>
  <si>
    <t>Moody's ST</t>
  </si>
  <si>
    <t>Moody's LT</t>
  </si>
  <si>
    <t>S&amp;P ST</t>
  </si>
  <si>
    <t>S&amp;P LT</t>
  </si>
  <si>
    <t>Fitch's ST</t>
  </si>
  <si>
    <t>Fitch's LT</t>
  </si>
  <si>
    <t>Six Months</t>
  </si>
  <si>
    <t>Monthly maintenance fee for the Zero Balance Account established as the Main or Parent Account and provides customers with automatic account transfers between a parent and subsidiary account(s).</t>
  </si>
  <si>
    <t>Armored Car Service (Pickups and/or Drop-offs)</t>
  </si>
  <si>
    <t xml:space="preserve">Interest Rate </t>
  </si>
  <si>
    <t>Cell</t>
  </si>
  <si>
    <t>Instructions</t>
  </si>
  <si>
    <t>B1</t>
  </si>
  <si>
    <t>Enter your firm's name</t>
  </si>
  <si>
    <t>B4-B7</t>
  </si>
  <si>
    <t>C4-C7</t>
  </si>
  <si>
    <t>D9-M9</t>
  </si>
  <si>
    <t>Account Maintenance (per account)</t>
  </si>
  <si>
    <t>Costs per use of each type</t>
  </si>
  <si>
    <t>Armored Car Transportation. These must be priced per pick up. Each campus needs a pick up every work day. Each campus may have multiple pick up and/or drop off points</t>
  </si>
  <si>
    <t>Attachment A - Price Matrix</t>
  </si>
  <si>
    <t>Attachment B - Financial Data</t>
  </si>
  <si>
    <t>D2-I2</t>
  </si>
  <si>
    <t>Enter the Credit Ratings for your firm. ST stands for Short Term Rating and LT stands for Long Term Rating</t>
  </si>
  <si>
    <t>C5-G13</t>
  </si>
  <si>
    <t>A17</t>
  </si>
  <si>
    <t>A21</t>
  </si>
  <si>
    <t>Attachment C- Locations</t>
  </si>
  <si>
    <t>C3-C12</t>
  </si>
  <si>
    <t>Enter the address for the closest FULL SERVICE branch to each of our college locations</t>
  </si>
  <si>
    <t>D3-D12</t>
  </si>
  <si>
    <t xml:space="preserve">Indicate whether the rates entered in D9-M9 are LIBOR +/-, Market, or other. Please define other in Tab S of the proposal. </t>
  </si>
  <si>
    <t>Per account maintenance fees. These should be priced as per individual accounts</t>
  </si>
  <si>
    <t>If the data is found in your firm's annual report, please indicate such by checking this box. If it is taken from your firm's accounting records, please leave blank and check A21</t>
  </si>
  <si>
    <t>If your response requires financial data not found in your annual report, please check this box and have this form signed by the CFO or CEO of your firm. The signature is a mandatory requirement for which a reasonable grace period is allowable.</t>
  </si>
  <si>
    <t>Any FDIC Insurance assessments if applicable per $1,000 deposit balance. If not applicable, enter 0.</t>
  </si>
  <si>
    <t>Total Assets (in millions)</t>
  </si>
  <si>
    <t>Total Liabilities (in millions)</t>
  </si>
  <si>
    <t>Current Assets (in millions)</t>
  </si>
  <si>
    <t>Current Liabilities (in millions)</t>
  </si>
  <si>
    <t>Cash on hand (in millions)</t>
  </si>
  <si>
    <t>Gross Income (in millions)</t>
  </si>
  <si>
    <t>Net Income (in millions)</t>
  </si>
  <si>
    <t>Total Loans Made (in millions)</t>
  </si>
  <si>
    <t>Total Loans Made to local, small and emerging businesses, women and minority owned businesses, and disabled veteran owned Businesses (in millions)</t>
  </si>
  <si>
    <t>Enter the appropriate data from either your financial records or annual statement. Number must be in millions.</t>
  </si>
  <si>
    <t>Enter a value if your firm elects to tie the proposed interest rates for Certificate of Deposit (CD) to LIBOR. Use negative values if the amount should be subtracted from the index rate. Points will be subtracted if the proposal does not index to LIBOR. Indexing to other rates, such as COPF, will result in a conversion for the purposes of our cost evaluation but will also be accepted without penalty. Please state your intentions to index to other rates in Tab S: Pricing Schedule of the Proposal</t>
  </si>
  <si>
    <t>Use Google Maps to calculate the driving distance between your full service branch location and our college campus and enter here. Numbers should be rounded to the nearest tenth of a mile.</t>
  </si>
  <si>
    <t>Eligibility</t>
  </si>
  <si>
    <t>Yes</t>
  </si>
  <si>
    <t>These cells will inform you if your firm is eligible to propose on the respective account groups. This will be determined after you fill in Attachment B appropriately. If a "No" is in a cell after Attachment B is filled out, your pricing for these accounts will be disregarded and not scored.</t>
  </si>
  <si>
    <t>D11-M11</t>
  </si>
  <si>
    <t>D14-M14</t>
  </si>
  <si>
    <t>Enter your interest rate as it would be currently for Certificates of Deposits</t>
  </si>
  <si>
    <t>Change</t>
  </si>
  <si>
    <t>Attachment</t>
  </si>
  <si>
    <t>Changed calcuation due to error in formula</t>
  </si>
  <si>
    <t>A</t>
  </si>
  <si>
    <t>B</t>
  </si>
  <si>
    <t>A2</t>
  </si>
  <si>
    <t>Fixed value error. It now should automatically populate</t>
  </si>
  <si>
    <t>I5-I13</t>
  </si>
  <si>
    <t>Updated formula</t>
  </si>
  <si>
    <t>Other Cash Management Services Priced on a per use basis</t>
  </si>
  <si>
    <t>D</t>
  </si>
  <si>
    <t>All</t>
  </si>
  <si>
    <t>Addition of Attachment D</t>
  </si>
  <si>
    <t>Attachment D- Add'l Svs</t>
  </si>
  <si>
    <t>A6-A31</t>
  </si>
  <si>
    <r>
      <t xml:space="preserve">Enter the pricing for any additional service you wish the District to consider. These services must </t>
    </r>
    <r>
      <rPr>
        <b/>
        <u/>
        <sz val="11"/>
        <color theme="1"/>
        <rFont val="Calibri"/>
        <family val="2"/>
        <scheme val="minor"/>
      </rPr>
      <t xml:space="preserve">NOT </t>
    </r>
    <r>
      <rPr>
        <sz val="11"/>
        <color theme="1"/>
        <rFont val="Calibri"/>
        <family val="2"/>
        <scheme val="minor"/>
      </rPr>
      <t xml:space="preserve">replace those listed in attachment A nor should they be a mandatory additional fee to any service listed in Attachent A. All costs in Attachment A </t>
    </r>
    <r>
      <rPr>
        <b/>
        <u/>
        <sz val="11"/>
        <color theme="1"/>
        <rFont val="Calibri"/>
        <family val="2"/>
        <scheme val="minor"/>
      </rPr>
      <t>MUST</t>
    </r>
    <r>
      <rPr>
        <sz val="11"/>
        <color theme="1"/>
        <rFont val="Calibri"/>
        <family val="2"/>
        <scheme val="minor"/>
      </rPr>
      <t xml:space="preserve"> be all inclusive of any associated fees and bundles they are a part of. For example, if the District wants service A and you only provide service A as a bundle as included with services B and C, then the fee for this bundle </t>
    </r>
    <r>
      <rPr>
        <b/>
        <u/>
        <sz val="11"/>
        <color theme="1"/>
        <rFont val="Calibri"/>
        <family val="2"/>
        <scheme val="minor"/>
      </rPr>
      <t>MUST</t>
    </r>
    <r>
      <rPr>
        <sz val="11"/>
        <color theme="1"/>
        <rFont val="Calibri"/>
        <family val="2"/>
        <scheme val="minor"/>
      </rPr>
      <t xml:space="preserve"> be listed in Attachment A and </t>
    </r>
    <r>
      <rPr>
        <b/>
        <u/>
        <sz val="11"/>
        <color theme="1"/>
        <rFont val="Calibri"/>
        <family val="2"/>
        <scheme val="minor"/>
      </rPr>
      <t>NOT</t>
    </r>
    <r>
      <rPr>
        <sz val="11"/>
        <color theme="1"/>
        <rFont val="Calibri"/>
        <family val="2"/>
        <scheme val="minor"/>
      </rPr>
      <t xml:space="preserve"> in Attachment D. However, if you provide service A with a separate fee and </t>
    </r>
    <r>
      <rPr>
        <b/>
        <u/>
        <sz val="11"/>
        <color theme="1"/>
        <rFont val="Calibri"/>
        <family val="2"/>
        <scheme val="minor"/>
      </rPr>
      <t>also</t>
    </r>
    <r>
      <rPr>
        <sz val="11"/>
        <color theme="1"/>
        <rFont val="Calibri"/>
        <family val="2"/>
        <scheme val="minor"/>
      </rPr>
      <t xml:space="preserve"> have a bundle with services B and C, then that bundle price can be listed in Attachment D. No item in Attachment D can be a mandatory fee for services to be provide described in the RFP or Attachment A</t>
    </r>
  </si>
  <si>
    <t>Earnings Credit Rate</t>
  </si>
  <si>
    <t>A11-M11</t>
  </si>
  <si>
    <t>Added Earnings Credit Rate</t>
  </si>
  <si>
    <t xml:space="preserve">City Image itm &amp; Stmt Check Images-Paid check images and DDA statements on a CD-ROM. Units of measure are per check image and per DDA statement image. </t>
  </si>
  <si>
    <t>D10-M10</t>
  </si>
  <si>
    <t xml:space="preserve">If your firm intend to offer a rate of finterest funds tin the acounts can earn which could exceed the fees associated with the account, please enter that rate here. </t>
  </si>
  <si>
    <t xml:space="preserve">If your firm intends to offer a earnings credit rate which would be capped at the total fees for the account, please enter here. </t>
  </si>
  <si>
    <t>Provide a full exoplanation of your proposed fee structure ion your proposal. The average account balances are listed on line 8 of each column</t>
  </si>
  <si>
    <t>D15-M15</t>
  </si>
  <si>
    <t>D19-M83</t>
  </si>
  <si>
    <t>D85-M85</t>
  </si>
  <si>
    <t>C10-C11</t>
  </si>
  <si>
    <t>Multiple</t>
  </si>
  <si>
    <t>Updated to correctly reference changed cell numbers and additional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</si>
</sst>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0.0"/>
  </numFmts>
  <fonts count="9"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Wingdings"/>
      <charset val="2"/>
    </font>
    <font>
      <sz val="10"/>
      <name val="Arial"/>
      <family val="2"/>
    </font>
    <font>
      <b/>
      <sz val="10"/>
      <name val="Arial"/>
      <family val="2"/>
    </font>
    <font>
      <sz val="10"/>
      <color indexed="8"/>
      <name val="Arial"/>
      <family val="2"/>
    </font>
    <font>
      <u/>
      <sz val="10"/>
      <name val="Arial"/>
      <family val="2"/>
    </font>
    <font>
      <b/>
      <u/>
      <sz val="11"/>
      <color theme="1"/>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2" tint="-0.749992370372631"/>
        <bgColor indexed="64"/>
      </patternFill>
    </fill>
    <fill>
      <patternFill patternType="solid">
        <fgColor theme="4" tint="0.59999389629810485"/>
        <bgColor indexed="64"/>
      </patternFill>
    </fill>
    <fill>
      <patternFill patternType="solid">
        <fgColor theme="3"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4" fillId="0" borderId="0"/>
  </cellStyleXfs>
  <cellXfs count="111">
    <xf numFmtId="0" fontId="0" fillId="0" borderId="0" xfId="0"/>
    <xf numFmtId="0" fontId="0" fillId="0" borderId="1" xfId="0" applyBorder="1"/>
    <xf numFmtId="0" fontId="0" fillId="3" borderId="1" xfId="0" applyFill="1" applyBorder="1"/>
    <xf numFmtId="1" fontId="0" fillId="3" borderId="1" xfId="0" applyNumberFormat="1" applyFill="1" applyBorder="1"/>
    <xf numFmtId="3" fontId="0" fillId="3" borderId="1" xfId="0" applyNumberFormat="1" applyFill="1" applyBorder="1"/>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64" fontId="2" fillId="7" borderId="1" xfId="1" applyNumberFormat="1" applyFont="1" applyFill="1" applyBorder="1" applyAlignment="1">
      <alignment horizontal="center" vertical="center" wrapText="1"/>
    </xf>
    <xf numFmtId="164" fontId="2" fillId="8" borderId="1" xfId="1" applyNumberFormat="1" applyFont="1" applyFill="1" applyBorder="1" applyAlignment="1">
      <alignment horizontal="center" vertical="center" wrapText="1"/>
    </xf>
    <xf numFmtId="0" fontId="2" fillId="6" borderId="2" xfId="0" applyFont="1" applyFill="1" applyBorder="1" applyAlignment="1">
      <alignment vertical="center"/>
    </xf>
    <xf numFmtId="0" fontId="2" fillId="6" borderId="3" xfId="0" applyFont="1" applyFill="1" applyBorder="1" applyAlignment="1">
      <alignment vertical="center"/>
    </xf>
    <xf numFmtId="0" fontId="2" fillId="4" borderId="2" xfId="0" applyFont="1" applyFill="1" applyBorder="1" applyAlignment="1"/>
    <xf numFmtId="0" fontId="2" fillId="2" borderId="2" xfId="0" applyFont="1" applyFill="1" applyBorder="1" applyAlignment="1">
      <alignment horizontal="center" vertical="center"/>
    </xf>
    <xf numFmtId="0" fontId="0" fillId="9" borderId="1" xfId="0" applyFill="1" applyBorder="1"/>
    <xf numFmtId="0" fontId="0" fillId="0" borderId="0" xfId="0" applyBorder="1" applyAlignment="1">
      <alignment horizontal="center"/>
    </xf>
    <xf numFmtId="0" fontId="0" fillId="0" borderId="1" xfId="0" applyBorder="1" applyAlignment="1">
      <alignment vertical="center" wrapText="1"/>
    </xf>
    <xf numFmtId="0" fontId="2" fillId="2" borderId="0" xfId="0" applyFont="1" applyFill="1" applyBorder="1" applyAlignment="1">
      <alignment horizontal="center" vertical="center"/>
    </xf>
    <xf numFmtId="0" fontId="2" fillId="8" borderId="2" xfId="0" applyFont="1" applyFill="1" applyBorder="1" applyAlignment="1">
      <alignment horizontal="center" vertical="center" wrapText="1"/>
    </xf>
    <xf numFmtId="0" fontId="0" fillId="0" borderId="10" xfId="0" applyBorder="1" applyAlignment="1">
      <alignment horizontal="center"/>
    </xf>
    <xf numFmtId="10" fontId="0" fillId="0" borderId="1" xfId="0" applyNumberFormat="1" applyBorder="1"/>
    <xf numFmtId="0" fontId="4" fillId="0" borderId="0" xfId="2"/>
    <xf numFmtId="0" fontId="4" fillId="0" borderId="0" xfId="2" applyAlignment="1">
      <alignment wrapText="1"/>
    </xf>
    <xf numFmtId="0" fontId="4" fillId="0" borderId="0" xfId="2" applyAlignment="1">
      <alignment horizontal="left" indent="1"/>
    </xf>
    <xf numFmtId="0" fontId="5" fillId="0" borderId="0" xfId="2" applyFont="1"/>
    <xf numFmtId="0" fontId="5" fillId="0" borderId="0" xfId="2" applyFont="1" applyAlignment="1"/>
    <xf numFmtId="0" fontId="6" fillId="0" borderId="0" xfId="2" applyFont="1" applyAlignment="1">
      <alignment horizontal="left" indent="1"/>
    </xf>
    <xf numFmtId="0" fontId="6" fillId="0" borderId="0" xfId="2" applyFont="1" applyAlignment="1">
      <alignment wrapText="1"/>
    </xf>
    <xf numFmtId="0" fontId="4" fillId="0" borderId="0" xfId="2" applyFont="1" applyAlignment="1">
      <alignment wrapText="1"/>
    </xf>
    <xf numFmtId="0" fontId="5" fillId="0" borderId="0" xfId="2" applyFont="1" applyAlignment="1">
      <alignment horizontal="left"/>
    </xf>
    <xf numFmtId="0" fontId="4" fillId="0" borderId="0" xfId="2" applyFill="1" applyAlignment="1">
      <alignment wrapText="1"/>
    </xf>
    <xf numFmtId="0" fontId="7" fillId="0" borderId="0" xfId="2" applyFont="1" applyAlignment="1">
      <alignment wrapText="1"/>
    </xf>
    <xf numFmtId="0" fontId="7" fillId="0" borderId="0" xfId="2" applyFont="1"/>
    <xf numFmtId="4" fontId="0" fillId="0" borderId="7" xfId="0" applyNumberFormat="1" applyBorder="1"/>
    <xf numFmtId="0" fontId="4" fillId="0" borderId="0" xfId="2" applyFill="1" applyAlignment="1">
      <alignment horizontal="left" indent="1"/>
    </xf>
    <xf numFmtId="0" fontId="4" fillId="0" borderId="0" xfId="2" applyFill="1"/>
    <xf numFmtId="0" fontId="0" fillId="0" borderId="0" xfId="0" applyAlignment="1">
      <alignment vertical="center"/>
    </xf>
    <xf numFmtId="0" fontId="0" fillId="9" borderId="1" xfId="0" applyFill="1" applyBorder="1" applyAlignment="1">
      <alignment vertical="center"/>
    </xf>
    <xf numFmtId="44" fontId="0" fillId="3" borderId="1" xfId="1" applyFont="1" applyFill="1" applyBorder="1" applyAlignment="1">
      <alignment horizontal="center" vertical="center"/>
    </xf>
    <xf numFmtId="0" fontId="0" fillId="0" borderId="1" xfId="0" applyBorder="1" applyProtection="1">
      <protection locked="0"/>
    </xf>
    <xf numFmtId="0" fontId="0" fillId="0" borderId="4" xfId="0" applyBorder="1" applyAlignment="1" applyProtection="1">
      <protection locked="0"/>
    </xf>
    <xf numFmtId="0" fontId="3" fillId="0" borderId="0" xfId="0" applyFont="1" applyProtection="1">
      <protection locked="0"/>
    </xf>
    <xf numFmtId="0" fontId="0" fillId="0" borderId="10" xfId="0" applyBorder="1" applyAlignment="1" applyProtection="1">
      <alignment horizontal="center"/>
      <protection locked="0"/>
    </xf>
    <xf numFmtId="0" fontId="0" fillId="0" borderId="1" xfId="0" applyBorder="1" applyAlignment="1">
      <alignment vertical="center"/>
    </xf>
    <xf numFmtId="164" fontId="0" fillId="0" borderId="1" xfId="1" applyNumberFormat="1" applyFont="1" applyBorder="1" applyProtection="1">
      <protection locked="0"/>
    </xf>
    <xf numFmtId="165" fontId="0" fillId="0" borderId="1" xfId="0" applyNumberFormat="1" applyBorder="1" applyProtection="1">
      <protection locked="0"/>
    </xf>
    <xf numFmtId="0" fontId="0" fillId="0" borderId="1" xfId="0" applyBorder="1" applyAlignment="1" applyProtection="1">
      <alignment horizontal="center" vertical="center"/>
    </xf>
    <xf numFmtId="0" fontId="0" fillId="0" borderId="1" xfId="0" applyBorder="1" applyAlignment="1" applyProtection="1">
      <alignment horizontal="center"/>
    </xf>
    <xf numFmtId="44" fontId="0" fillId="11" borderId="0" xfId="1" applyFont="1" applyFill="1" applyAlignment="1">
      <alignment horizontal="center"/>
    </xf>
    <xf numFmtId="0" fontId="2" fillId="7" borderId="12"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12" borderId="2" xfId="0" applyFont="1" applyFill="1" applyBorder="1" applyAlignment="1" applyProtection="1">
      <alignment horizontal="center" vertical="center" wrapText="1"/>
    </xf>
    <xf numFmtId="0" fontId="2" fillId="12" borderId="2" xfId="0" applyFont="1" applyFill="1" applyBorder="1" applyAlignment="1">
      <alignment horizontal="center" vertical="center" wrapText="1"/>
    </xf>
    <xf numFmtId="14" fontId="0" fillId="0" borderId="0" xfId="0" applyNumberFormat="1"/>
    <xf numFmtId="0" fontId="2" fillId="4" borderId="2" xfId="0" applyFont="1" applyFill="1" applyBorder="1" applyAlignment="1">
      <alignment horizontal="center"/>
    </xf>
    <xf numFmtId="0" fontId="0" fillId="0" borderId="3" xfId="0" applyBorder="1" applyAlignment="1" applyProtection="1">
      <alignment horizontal="center" vertical="center"/>
      <protection locked="0"/>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0" borderId="2" xfId="0" applyBorder="1" applyAlignment="1">
      <alignment horizontal="left"/>
    </xf>
    <xf numFmtId="0" fontId="0" fillId="0" borderId="4"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12" borderId="2"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0" fontId="2" fillId="12" borderId="4" xfId="0" applyFont="1" applyFill="1" applyBorder="1" applyAlignment="1" applyProtection="1">
      <alignment horizontal="center" vertical="center" wrapText="1"/>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xf numFmtId="0" fontId="0" fillId="9" borderId="2" xfId="0" applyFill="1" applyBorder="1" applyAlignment="1">
      <alignment horizontal="left"/>
    </xf>
    <xf numFmtId="0" fontId="0" fillId="9" borderId="4" xfId="0" applyFill="1" applyBorder="1" applyAlignment="1">
      <alignment horizontal="left"/>
    </xf>
    <xf numFmtId="0" fontId="0" fillId="9" borderId="6"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1" xfId="0" applyFill="1" applyBorder="1" applyAlignment="1">
      <alignment horizontal="left" vertical="top" wrapText="1"/>
    </xf>
    <xf numFmtId="0" fontId="0" fillId="0" borderId="10"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2" fillId="10" borderId="7"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4" borderId="6" xfId="0" applyFont="1" applyFill="1" applyBorder="1" applyAlignment="1">
      <alignment horizontal="left"/>
    </xf>
    <xf numFmtId="0" fontId="2" fillId="4" borderId="7" xfId="0" applyFont="1" applyFill="1" applyBorder="1" applyAlignment="1">
      <alignment horizontal="left"/>
    </xf>
    <xf numFmtId="0" fontId="0" fillId="0" borderId="5" xfId="0" applyBorder="1" applyAlignment="1">
      <alignment horizont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xf>
    <xf numFmtId="0" fontId="0" fillId="0" borderId="2" xfId="0" applyBorder="1" applyAlignment="1" applyProtection="1">
      <alignment horizontal="left"/>
      <protection locked="0"/>
    </xf>
  </cellXfs>
  <cellStyles count="3">
    <cellStyle name="Currency" xfId="1" builtinId="4"/>
    <cellStyle name="Normal" xfId="0" builtinId="0"/>
    <cellStyle name="Normal 2" xfId="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activeCell="D7" sqref="D7"/>
    </sheetView>
  </sheetViews>
  <sheetFormatPr defaultRowHeight="14.4" x14ac:dyDescent="0.3"/>
  <cols>
    <col min="1" max="1" width="12.109375" bestFit="1" customWidth="1"/>
    <col min="3" max="3" width="62.44140625" bestFit="1" customWidth="1"/>
    <col min="4" max="4" width="10.5546875" bestFit="1" customWidth="1"/>
  </cols>
  <sheetData>
    <row r="1" spans="1:4" x14ac:dyDescent="0.3">
      <c r="A1" t="s">
        <v>315</v>
      </c>
      <c r="B1" t="s">
        <v>270</v>
      </c>
      <c r="C1" t="s">
        <v>314</v>
      </c>
      <c r="D1" t="s">
        <v>130</v>
      </c>
    </row>
    <row r="2" spans="1:4" x14ac:dyDescent="0.3">
      <c r="A2" t="s">
        <v>317</v>
      </c>
      <c r="B2" t="s">
        <v>276</v>
      </c>
      <c r="C2" t="s">
        <v>316</v>
      </c>
      <c r="D2" s="53">
        <v>41991</v>
      </c>
    </row>
    <row r="3" spans="1:4" x14ac:dyDescent="0.3">
      <c r="A3" t="s">
        <v>317</v>
      </c>
      <c r="B3" t="s">
        <v>331</v>
      </c>
      <c r="C3" t="s">
        <v>332</v>
      </c>
      <c r="D3" s="53">
        <v>41991</v>
      </c>
    </row>
    <row r="4" spans="1:4" x14ac:dyDescent="0.3">
      <c r="A4" t="s">
        <v>318</v>
      </c>
      <c r="B4" t="s">
        <v>319</v>
      </c>
      <c r="C4" t="s">
        <v>320</v>
      </c>
      <c r="D4" s="53">
        <v>41991</v>
      </c>
    </row>
    <row r="5" spans="1:4" x14ac:dyDescent="0.3">
      <c r="A5" t="s">
        <v>318</v>
      </c>
      <c r="B5" t="s">
        <v>321</v>
      </c>
      <c r="C5" t="s">
        <v>322</v>
      </c>
      <c r="D5" s="53">
        <v>41991</v>
      </c>
    </row>
    <row r="6" spans="1:4" x14ac:dyDescent="0.3">
      <c r="A6" t="s">
        <v>324</v>
      </c>
      <c r="B6" t="s">
        <v>325</v>
      </c>
      <c r="C6" t="s">
        <v>326</v>
      </c>
      <c r="D6" s="53">
        <v>41991</v>
      </c>
    </row>
    <row r="7" spans="1:4" x14ac:dyDescent="0.3">
      <c r="A7" t="s">
        <v>271</v>
      </c>
      <c r="B7" t="s">
        <v>342</v>
      </c>
      <c r="C7" t="s">
        <v>343</v>
      </c>
      <c r="D7" s="53">
        <v>41999</v>
      </c>
    </row>
  </sheetData>
  <sheetProtection password="EE23"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selection activeCell="D11" sqref="D11"/>
    </sheetView>
  </sheetViews>
  <sheetFormatPr defaultRowHeight="14.4" x14ac:dyDescent="0.3"/>
  <cols>
    <col min="1" max="1" width="30.77734375" bestFit="1" customWidth="1"/>
    <col min="2" max="2" width="13.88671875" bestFit="1" customWidth="1"/>
    <col min="3" max="3" width="18" bestFit="1" customWidth="1"/>
    <col min="4" max="13" width="13.21875" customWidth="1"/>
  </cols>
  <sheetData>
    <row r="1" spans="1:13" x14ac:dyDescent="0.3">
      <c r="A1" s="12" t="s">
        <v>0</v>
      </c>
      <c r="B1" s="63"/>
      <c r="C1" s="64"/>
      <c r="D1" s="74" t="s">
        <v>80</v>
      </c>
      <c r="E1" s="75"/>
      <c r="F1" s="75"/>
      <c r="G1" s="75"/>
      <c r="H1" s="75"/>
      <c r="I1" s="75"/>
      <c r="J1" s="76"/>
      <c r="K1" s="68" t="s">
        <v>82</v>
      </c>
      <c r="L1" s="69"/>
      <c r="M1" s="70"/>
    </row>
    <row r="2" spans="1:13" ht="14.4" customHeight="1" x14ac:dyDescent="0.3">
      <c r="A2" s="10" t="s">
        <v>93</v>
      </c>
      <c r="B2" s="11"/>
      <c r="C2" s="11"/>
      <c r="D2" s="81" t="s">
        <v>75</v>
      </c>
      <c r="E2" s="81" t="s">
        <v>76</v>
      </c>
      <c r="F2" s="81" t="s">
        <v>77</v>
      </c>
      <c r="G2" s="81" t="s">
        <v>78</v>
      </c>
      <c r="H2" s="81" t="s">
        <v>79</v>
      </c>
      <c r="I2" s="81" t="s">
        <v>85</v>
      </c>
      <c r="J2" s="81" t="s">
        <v>81</v>
      </c>
      <c r="K2" s="77" t="s">
        <v>83</v>
      </c>
      <c r="L2" s="77" t="s">
        <v>87</v>
      </c>
      <c r="M2" s="77" t="s">
        <v>88</v>
      </c>
    </row>
    <row r="3" spans="1:13" x14ac:dyDescent="0.3">
      <c r="A3" s="7" t="s">
        <v>94</v>
      </c>
      <c r="B3" s="18" t="s">
        <v>101</v>
      </c>
      <c r="C3" s="18" t="s">
        <v>100</v>
      </c>
      <c r="D3" s="82"/>
      <c r="E3" s="82"/>
      <c r="F3" s="82"/>
      <c r="G3" s="82"/>
      <c r="H3" s="82"/>
      <c r="I3" s="82"/>
      <c r="J3" s="82"/>
      <c r="K3" s="78"/>
      <c r="L3" s="78"/>
      <c r="M3" s="78"/>
    </row>
    <row r="4" spans="1:13" x14ac:dyDescent="0.3">
      <c r="A4" s="14" t="s">
        <v>95</v>
      </c>
      <c r="B4" s="39"/>
      <c r="C4" s="39"/>
      <c r="D4" s="82"/>
      <c r="E4" s="82"/>
      <c r="F4" s="82"/>
      <c r="G4" s="82"/>
      <c r="H4" s="82"/>
      <c r="I4" s="82"/>
      <c r="J4" s="82"/>
      <c r="K4" s="78"/>
      <c r="L4" s="78"/>
      <c r="M4" s="78"/>
    </row>
    <row r="5" spans="1:13" x14ac:dyDescent="0.3">
      <c r="A5" s="14" t="s">
        <v>96</v>
      </c>
      <c r="B5" s="39"/>
      <c r="C5" s="39"/>
      <c r="D5" s="82"/>
      <c r="E5" s="82"/>
      <c r="F5" s="82"/>
      <c r="G5" s="82"/>
      <c r="H5" s="82"/>
      <c r="I5" s="82"/>
      <c r="J5" s="82"/>
      <c r="K5" s="78"/>
      <c r="L5" s="78"/>
      <c r="M5" s="78"/>
    </row>
    <row r="6" spans="1:13" x14ac:dyDescent="0.3">
      <c r="A6" s="14" t="s">
        <v>266</v>
      </c>
      <c r="B6" s="39"/>
      <c r="C6" s="39"/>
      <c r="D6" s="82"/>
      <c r="E6" s="82"/>
      <c r="F6" s="82"/>
      <c r="G6" s="82"/>
      <c r="H6" s="82"/>
      <c r="I6" s="82"/>
      <c r="J6" s="82"/>
      <c r="K6" s="78"/>
      <c r="L6" s="78"/>
      <c r="M6" s="78"/>
    </row>
    <row r="7" spans="1:13" x14ac:dyDescent="0.3">
      <c r="A7" s="14" t="s">
        <v>97</v>
      </c>
      <c r="B7" s="39"/>
      <c r="C7" s="39"/>
      <c r="D7" s="82"/>
      <c r="E7" s="82"/>
      <c r="F7" s="82"/>
      <c r="G7" s="82"/>
      <c r="H7" s="82"/>
      <c r="I7" s="82"/>
      <c r="J7" s="82"/>
      <c r="K7" s="78"/>
      <c r="L7" s="78"/>
      <c r="M7" s="78"/>
    </row>
    <row r="8" spans="1:13" x14ac:dyDescent="0.3">
      <c r="A8" s="65" t="s">
        <v>86</v>
      </c>
      <c r="B8" s="66"/>
      <c r="C8" s="67"/>
      <c r="D8" s="8">
        <v>22900000</v>
      </c>
      <c r="E8" s="8">
        <v>526000</v>
      </c>
      <c r="F8" s="8">
        <v>3900000</v>
      </c>
      <c r="G8" s="8">
        <v>705000</v>
      </c>
      <c r="H8" s="8">
        <v>20700000</v>
      </c>
      <c r="I8" s="8">
        <f>SUM(D8:H8)/2</f>
        <v>24365500</v>
      </c>
      <c r="J8" s="8">
        <f>SUM(D8:H8)</f>
        <v>48731000</v>
      </c>
      <c r="K8" s="9">
        <v>100000</v>
      </c>
      <c r="L8" s="9">
        <f>MIN(D8:J8)+K8</f>
        <v>626000</v>
      </c>
      <c r="M8" s="9">
        <f>J8+K8</f>
        <v>48831000</v>
      </c>
    </row>
    <row r="9" spans="1:13" ht="14.4" customHeight="1" x14ac:dyDescent="0.3">
      <c r="A9" s="83" t="s">
        <v>308</v>
      </c>
      <c r="B9" s="84"/>
      <c r="C9" s="85"/>
      <c r="D9" s="46" t="str">
        <f>IF(('Attachment B - Financial Data'!$C5-'Attachment B - Financial Data'!$C6)*1000000&gt;D8*10, "Yes", "No")</f>
        <v>No</v>
      </c>
      <c r="E9" s="46" t="str">
        <f>IF(('Attachment B - Financial Data'!$C5-'Attachment B - Financial Data'!$C6)*1000000&gt;E8*10, "Yes", "No")</f>
        <v>No</v>
      </c>
      <c r="F9" s="46" t="str">
        <f>IF(('Attachment B - Financial Data'!$C5-'Attachment B - Financial Data'!$C6)*1000000&gt;F8*10, "Yes", "No")</f>
        <v>No</v>
      </c>
      <c r="G9" s="46" t="str">
        <f>IF(('Attachment B - Financial Data'!$C5-'Attachment B - Financial Data'!$C6)*1000000&gt;G8*10, "Yes", "No")</f>
        <v>No</v>
      </c>
      <c r="H9" s="46" t="str">
        <f>IF(('Attachment B - Financial Data'!$C5-'Attachment B - Financial Data'!$C6)*1000000&gt;H8*10, "Yes", "No")</f>
        <v>No</v>
      </c>
      <c r="I9" s="46" t="str">
        <f>IF(('Attachment B - Financial Data'!$C5-'Attachment B - Financial Data'!$C6)*1000000&gt;I8*10, "Yes", "No")</f>
        <v>No</v>
      </c>
      <c r="J9" s="46" t="str">
        <f>IF(('Attachment B - Financial Data'!$C5-'Attachment B - Financial Data'!$C6)*1000000&gt;J8*10, "Yes", "No")</f>
        <v>No</v>
      </c>
      <c r="K9" s="47" t="s">
        <v>309</v>
      </c>
      <c r="L9" s="46" t="str">
        <f>IF(('Attachment B - Financial Data'!$C5-'Attachment B - Financial Data'!$C6)*1000000&gt;L8*10, "Yes", "No")</f>
        <v>No</v>
      </c>
      <c r="M9" s="46" t="str">
        <f>IF(('Attachment B - Financial Data'!$C5-'Attachment B - Financial Data'!$C6)*1000000&gt;M8*10, "Yes", "No")</f>
        <v>No</v>
      </c>
    </row>
    <row r="10" spans="1:13" x14ac:dyDescent="0.3">
      <c r="A10" s="61" t="s">
        <v>269</v>
      </c>
      <c r="B10" s="62"/>
      <c r="C10" s="40"/>
      <c r="D10" s="39"/>
      <c r="E10" s="39"/>
      <c r="F10" s="39"/>
      <c r="G10" s="39"/>
      <c r="H10" s="39"/>
      <c r="I10" s="39"/>
      <c r="J10" s="39"/>
      <c r="K10" s="39"/>
      <c r="L10" s="39"/>
      <c r="M10" s="39"/>
    </row>
    <row r="11" spans="1:13" x14ac:dyDescent="0.3">
      <c r="A11" s="61" t="s">
        <v>330</v>
      </c>
      <c r="B11" s="62"/>
      <c r="C11" s="40"/>
      <c r="D11" s="39"/>
      <c r="E11" s="39"/>
      <c r="F11" s="39"/>
      <c r="G11" s="39"/>
      <c r="H11" s="39"/>
      <c r="I11" s="39"/>
      <c r="J11" s="39"/>
      <c r="K11" s="39"/>
      <c r="L11" s="39"/>
      <c r="M11" s="39"/>
    </row>
    <row r="12" spans="1:13" x14ac:dyDescent="0.3">
      <c r="A12" s="86" t="s">
        <v>1</v>
      </c>
      <c r="B12" s="87"/>
      <c r="C12" s="5" t="s">
        <v>259</v>
      </c>
      <c r="D12" s="71" t="s">
        <v>84</v>
      </c>
      <c r="E12" s="72"/>
      <c r="F12" s="72"/>
      <c r="G12" s="72"/>
      <c r="H12" s="72"/>
      <c r="I12" s="72"/>
      <c r="J12" s="72"/>
      <c r="K12" s="72"/>
      <c r="L12" s="72"/>
      <c r="M12" s="73"/>
    </row>
    <row r="13" spans="1:13" x14ac:dyDescent="0.3">
      <c r="A13" s="56" t="s">
        <v>2</v>
      </c>
      <c r="B13" s="57"/>
      <c r="C13" s="57"/>
      <c r="D13" s="57"/>
      <c r="E13" s="57"/>
      <c r="F13" s="57"/>
      <c r="G13" s="57"/>
      <c r="H13" s="57"/>
      <c r="I13" s="57"/>
      <c r="J13" s="57"/>
      <c r="K13" s="57"/>
      <c r="L13" s="57"/>
      <c r="M13" s="58"/>
    </row>
    <row r="14" spans="1:13" x14ac:dyDescent="0.3">
      <c r="A14" s="59" t="s">
        <v>277</v>
      </c>
      <c r="B14" s="60"/>
      <c r="C14" s="2">
        <v>18</v>
      </c>
      <c r="D14" s="39"/>
      <c r="E14" s="39"/>
      <c r="F14" s="39"/>
      <c r="G14" s="39"/>
      <c r="H14" s="39"/>
      <c r="I14" s="39"/>
      <c r="J14" s="39"/>
      <c r="K14" s="39"/>
      <c r="L14" s="39"/>
      <c r="M14" s="39"/>
    </row>
    <row r="15" spans="1:13" x14ac:dyDescent="0.3">
      <c r="A15" s="59" t="s">
        <v>66</v>
      </c>
      <c r="B15" s="60"/>
      <c r="C15" s="38">
        <f>J8/1000</f>
        <v>48731</v>
      </c>
      <c r="D15" s="39"/>
      <c r="E15" s="39"/>
      <c r="F15" s="39"/>
      <c r="G15" s="39"/>
      <c r="H15" s="39"/>
      <c r="I15" s="39"/>
      <c r="J15" s="39"/>
      <c r="K15" s="39"/>
      <c r="L15" s="39"/>
      <c r="M15" s="39"/>
    </row>
    <row r="16" spans="1:13" x14ac:dyDescent="0.3">
      <c r="A16" s="59" t="s">
        <v>4</v>
      </c>
      <c r="B16" s="60"/>
      <c r="C16" s="2">
        <v>6</v>
      </c>
      <c r="D16" s="39"/>
      <c r="E16" s="39"/>
      <c r="F16" s="39"/>
      <c r="G16" s="39"/>
      <c r="H16" s="39"/>
      <c r="I16" s="39"/>
      <c r="J16" s="39"/>
      <c r="K16" s="39"/>
      <c r="L16" s="39"/>
      <c r="M16" s="39"/>
    </row>
    <row r="17" spans="1:13" x14ac:dyDescent="0.3">
      <c r="A17" s="59" t="s">
        <v>5</v>
      </c>
      <c r="B17" s="60"/>
      <c r="C17" s="3">
        <v>79.12</v>
      </c>
      <c r="D17" s="39"/>
      <c r="E17" s="39"/>
      <c r="F17" s="39"/>
      <c r="G17" s="39"/>
      <c r="H17" s="39"/>
      <c r="I17" s="39"/>
      <c r="J17" s="39"/>
      <c r="K17" s="39"/>
      <c r="L17" s="39"/>
      <c r="M17" s="39"/>
    </row>
    <row r="18" spans="1:13" x14ac:dyDescent="0.3">
      <c r="A18" s="56" t="s">
        <v>6</v>
      </c>
      <c r="B18" s="57"/>
      <c r="C18" s="57"/>
      <c r="D18" s="57"/>
      <c r="E18" s="57"/>
      <c r="F18" s="57"/>
      <c r="G18" s="57"/>
      <c r="H18" s="57"/>
      <c r="I18" s="57"/>
      <c r="J18" s="57"/>
      <c r="K18" s="57"/>
      <c r="L18" s="57"/>
      <c r="M18" s="58"/>
    </row>
    <row r="19" spans="1:13" x14ac:dyDescent="0.3">
      <c r="A19" s="59" t="s">
        <v>7</v>
      </c>
      <c r="B19" s="60"/>
      <c r="C19" s="3">
        <v>413.66666666666669</v>
      </c>
      <c r="D19" s="39"/>
      <c r="E19" s="39"/>
      <c r="F19" s="39"/>
      <c r="G19" s="39"/>
      <c r="H19" s="39"/>
      <c r="I19" s="39"/>
      <c r="J19" s="39"/>
      <c r="K19" s="39"/>
      <c r="L19" s="39"/>
      <c r="M19" s="39"/>
    </row>
    <row r="20" spans="1:13" x14ac:dyDescent="0.3">
      <c r="A20" s="59" t="s">
        <v>8</v>
      </c>
      <c r="B20" s="60"/>
      <c r="C20" s="3">
        <v>1692.3333333333333</v>
      </c>
      <c r="D20" s="39"/>
      <c r="E20" s="39"/>
      <c r="F20" s="39"/>
      <c r="G20" s="39"/>
      <c r="H20" s="39"/>
      <c r="I20" s="39"/>
      <c r="J20" s="39"/>
      <c r="K20" s="39"/>
      <c r="L20" s="39"/>
      <c r="M20" s="39"/>
    </row>
    <row r="21" spans="1:13" x14ac:dyDescent="0.3">
      <c r="A21" s="59" t="s">
        <v>9</v>
      </c>
      <c r="B21" s="60"/>
      <c r="C21" s="3">
        <v>3.3333333333333335</v>
      </c>
      <c r="D21" s="39"/>
      <c r="E21" s="39"/>
      <c r="F21" s="39"/>
      <c r="G21" s="39"/>
      <c r="H21" s="39"/>
      <c r="I21" s="39"/>
      <c r="J21" s="39"/>
      <c r="K21" s="39"/>
      <c r="L21" s="39"/>
      <c r="M21" s="39"/>
    </row>
    <row r="22" spans="1:13" x14ac:dyDescent="0.3">
      <c r="A22" s="59" t="s">
        <v>10</v>
      </c>
      <c r="B22" s="60"/>
      <c r="C22" s="3">
        <v>714.33333333333337</v>
      </c>
      <c r="D22" s="39"/>
      <c r="E22" s="39"/>
      <c r="F22" s="39"/>
      <c r="G22" s="39"/>
      <c r="H22" s="39"/>
      <c r="I22" s="39"/>
      <c r="J22" s="39"/>
      <c r="K22" s="39"/>
      <c r="L22" s="39"/>
      <c r="M22" s="39"/>
    </row>
    <row r="23" spans="1:13" x14ac:dyDescent="0.3">
      <c r="A23" s="59" t="s">
        <v>11</v>
      </c>
      <c r="B23" s="60"/>
      <c r="C23" s="3">
        <v>31.666666666666668</v>
      </c>
      <c r="D23" s="39"/>
      <c r="E23" s="39"/>
      <c r="F23" s="39"/>
      <c r="G23" s="39"/>
      <c r="H23" s="39"/>
      <c r="I23" s="39"/>
      <c r="J23" s="39"/>
      <c r="K23" s="39"/>
      <c r="L23" s="39"/>
      <c r="M23" s="39"/>
    </row>
    <row r="24" spans="1:13" x14ac:dyDescent="0.3">
      <c r="A24" s="59" t="s">
        <v>12</v>
      </c>
      <c r="B24" s="60"/>
      <c r="C24" s="3">
        <v>28</v>
      </c>
      <c r="D24" s="39"/>
      <c r="E24" s="39"/>
      <c r="F24" s="39"/>
      <c r="G24" s="39"/>
      <c r="H24" s="39"/>
      <c r="I24" s="39"/>
      <c r="J24" s="39"/>
      <c r="K24" s="39"/>
      <c r="L24" s="39"/>
      <c r="M24" s="39"/>
    </row>
    <row r="25" spans="1:13" x14ac:dyDescent="0.3">
      <c r="A25" s="59" t="s">
        <v>13</v>
      </c>
      <c r="B25" s="60"/>
      <c r="C25" s="3">
        <v>3.6666666666666665</v>
      </c>
      <c r="D25" s="39"/>
      <c r="E25" s="39"/>
      <c r="F25" s="39"/>
      <c r="G25" s="39"/>
      <c r="H25" s="39"/>
      <c r="I25" s="39"/>
      <c r="J25" s="39"/>
      <c r="K25" s="39"/>
      <c r="L25" s="39"/>
      <c r="M25" s="39"/>
    </row>
    <row r="26" spans="1:13" x14ac:dyDescent="0.3">
      <c r="A26" s="59" t="s">
        <v>71</v>
      </c>
      <c r="B26" s="60"/>
      <c r="C26" s="3">
        <v>1</v>
      </c>
      <c r="D26" s="39"/>
      <c r="E26" s="39"/>
      <c r="F26" s="39"/>
      <c r="G26" s="39"/>
      <c r="H26" s="39"/>
      <c r="I26" s="39"/>
      <c r="J26" s="39"/>
      <c r="K26" s="39"/>
      <c r="L26" s="39"/>
      <c r="M26" s="39"/>
    </row>
    <row r="27" spans="1:13" x14ac:dyDescent="0.3">
      <c r="A27" s="59" t="s">
        <v>14</v>
      </c>
      <c r="B27" s="60"/>
      <c r="C27" s="3">
        <v>10.666666666666666</v>
      </c>
      <c r="D27" s="39"/>
      <c r="E27" s="39"/>
      <c r="F27" s="39"/>
      <c r="G27" s="39"/>
      <c r="H27" s="39"/>
      <c r="I27" s="39"/>
      <c r="J27" s="39"/>
      <c r="K27" s="39"/>
      <c r="L27" s="39"/>
      <c r="M27" s="39"/>
    </row>
    <row r="28" spans="1:13" x14ac:dyDescent="0.3">
      <c r="A28" s="59" t="s">
        <v>15</v>
      </c>
      <c r="B28" s="60"/>
      <c r="C28" s="3">
        <v>28800</v>
      </c>
      <c r="D28" s="39"/>
      <c r="E28" s="39"/>
      <c r="F28" s="39"/>
      <c r="G28" s="39"/>
      <c r="H28" s="39"/>
      <c r="I28" s="39"/>
      <c r="J28" s="39"/>
      <c r="K28" s="39"/>
      <c r="L28" s="39"/>
      <c r="M28" s="39"/>
    </row>
    <row r="29" spans="1:13" x14ac:dyDescent="0.3">
      <c r="A29" s="59" t="s">
        <v>16</v>
      </c>
      <c r="B29" s="60"/>
      <c r="C29" s="3">
        <v>12</v>
      </c>
      <c r="D29" s="39"/>
      <c r="E29" s="39"/>
      <c r="F29" s="39"/>
      <c r="G29" s="39"/>
      <c r="H29" s="39"/>
      <c r="I29" s="39"/>
      <c r="J29" s="39"/>
      <c r="K29" s="39"/>
      <c r="L29" s="39"/>
      <c r="M29" s="39"/>
    </row>
    <row r="30" spans="1:13" x14ac:dyDescent="0.3">
      <c r="A30" s="59" t="s">
        <v>72</v>
      </c>
      <c r="B30" s="60"/>
      <c r="C30" s="3">
        <v>2</v>
      </c>
      <c r="D30" s="39"/>
      <c r="E30" s="39"/>
      <c r="F30" s="39"/>
      <c r="G30" s="39"/>
      <c r="H30" s="39"/>
      <c r="I30" s="39"/>
      <c r="J30" s="39"/>
      <c r="K30" s="39"/>
      <c r="L30" s="39"/>
      <c r="M30" s="39"/>
    </row>
    <row r="31" spans="1:13" x14ac:dyDescent="0.3">
      <c r="A31" s="59" t="s">
        <v>17</v>
      </c>
      <c r="B31" s="60"/>
      <c r="C31" s="3">
        <v>9000</v>
      </c>
      <c r="D31" s="39"/>
      <c r="E31" s="39"/>
      <c r="F31" s="39"/>
      <c r="G31" s="39"/>
      <c r="H31" s="39"/>
      <c r="I31" s="39"/>
      <c r="J31" s="39"/>
      <c r="K31" s="39"/>
      <c r="L31" s="39"/>
      <c r="M31" s="39"/>
    </row>
    <row r="32" spans="1:13" x14ac:dyDescent="0.3">
      <c r="A32" s="59" t="s">
        <v>18</v>
      </c>
      <c r="B32" s="60"/>
      <c r="C32" s="3">
        <v>1587.3333333333333</v>
      </c>
      <c r="D32" s="39"/>
      <c r="E32" s="39"/>
      <c r="F32" s="39"/>
      <c r="G32" s="39"/>
      <c r="H32" s="39"/>
      <c r="I32" s="39"/>
      <c r="J32" s="39"/>
      <c r="K32" s="39"/>
      <c r="L32" s="39"/>
      <c r="M32" s="39"/>
    </row>
    <row r="33" spans="1:13" x14ac:dyDescent="0.3">
      <c r="A33" s="59" t="s">
        <v>19</v>
      </c>
      <c r="B33" s="60"/>
      <c r="C33" s="3">
        <v>1</v>
      </c>
      <c r="D33" s="39"/>
      <c r="E33" s="39"/>
      <c r="F33" s="39"/>
      <c r="G33" s="39"/>
      <c r="H33" s="39"/>
      <c r="I33" s="39"/>
      <c r="J33" s="39"/>
      <c r="K33" s="39"/>
      <c r="L33" s="39"/>
      <c r="M33" s="39"/>
    </row>
    <row r="34" spans="1:13" x14ac:dyDescent="0.3">
      <c r="A34" s="59" t="s">
        <v>20</v>
      </c>
      <c r="B34" s="60"/>
      <c r="C34" s="3">
        <v>2</v>
      </c>
      <c r="D34" s="39"/>
      <c r="E34" s="39"/>
      <c r="F34" s="39"/>
      <c r="G34" s="39"/>
      <c r="H34" s="39"/>
      <c r="I34" s="39"/>
      <c r="J34" s="39"/>
      <c r="K34" s="39"/>
      <c r="L34" s="39"/>
      <c r="M34" s="39"/>
    </row>
    <row r="35" spans="1:13" x14ac:dyDescent="0.3">
      <c r="A35" s="59" t="s">
        <v>89</v>
      </c>
      <c r="B35" s="60"/>
      <c r="C35" s="3">
        <v>1</v>
      </c>
      <c r="D35" s="39"/>
      <c r="E35" s="39"/>
      <c r="F35" s="39"/>
      <c r="G35" s="39"/>
      <c r="H35" s="39"/>
      <c r="I35" s="39"/>
      <c r="J35" s="39"/>
      <c r="K35" s="39"/>
      <c r="L35" s="39"/>
      <c r="M35" s="39"/>
    </row>
    <row r="36" spans="1:13" x14ac:dyDescent="0.3">
      <c r="A36" s="59" t="s">
        <v>21</v>
      </c>
      <c r="B36" s="60"/>
      <c r="C36" s="3">
        <v>999</v>
      </c>
      <c r="D36" s="39"/>
      <c r="E36" s="39"/>
      <c r="F36" s="39"/>
      <c r="G36" s="39"/>
      <c r="H36" s="39"/>
      <c r="I36" s="39"/>
      <c r="J36" s="39"/>
      <c r="K36" s="39"/>
      <c r="L36" s="39"/>
      <c r="M36" s="39"/>
    </row>
    <row r="37" spans="1:13" x14ac:dyDescent="0.3">
      <c r="A37" s="59" t="s">
        <v>21</v>
      </c>
      <c r="B37" s="60"/>
      <c r="C37" s="3">
        <v>1559.6666666666667</v>
      </c>
      <c r="D37" s="39"/>
      <c r="E37" s="39"/>
      <c r="F37" s="39"/>
      <c r="G37" s="39"/>
      <c r="H37" s="39"/>
      <c r="I37" s="39"/>
      <c r="J37" s="39"/>
      <c r="K37" s="39"/>
      <c r="L37" s="39"/>
      <c r="M37" s="39"/>
    </row>
    <row r="38" spans="1:13" x14ac:dyDescent="0.3">
      <c r="A38" s="59" t="s">
        <v>67</v>
      </c>
      <c r="B38" s="60"/>
      <c r="C38" s="3">
        <v>4</v>
      </c>
      <c r="D38" s="39"/>
      <c r="E38" s="39"/>
      <c r="F38" s="39"/>
      <c r="G38" s="39"/>
      <c r="H38" s="39"/>
      <c r="I38" s="39"/>
      <c r="J38" s="39"/>
      <c r="K38" s="39"/>
      <c r="L38" s="39"/>
      <c r="M38" s="39"/>
    </row>
    <row r="39" spans="1:13" x14ac:dyDescent="0.3">
      <c r="A39" s="59" t="s">
        <v>68</v>
      </c>
      <c r="B39" s="60"/>
      <c r="C39" s="3">
        <v>39.666666666666664</v>
      </c>
      <c r="D39" s="39"/>
      <c r="E39" s="39"/>
      <c r="F39" s="39"/>
      <c r="G39" s="39"/>
      <c r="H39" s="39"/>
      <c r="I39" s="39"/>
      <c r="J39" s="39"/>
      <c r="K39" s="39"/>
      <c r="L39" s="39"/>
      <c r="M39" s="39"/>
    </row>
    <row r="40" spans="1:13" x14ac:dyDescent="0.3">
      <c r="A40" s="59" t="s">
        <v>23</v>
      </c>
      <c r="B40" s="60"/>
      <c r="C40" s="3">
        <v>1413</v>
      </c>
      <c r="D40" s="39"/>
      <c r="E40" s="39"/>
      <c r="F40" s="39"/>
      <c r="G40" s="39"/>
      <c r="H40" s="39"/>
      <c r="I40" s="39"/>
      <c r="J40" s="39"/>
      <c r="K40" s="39"/>
      <c r="L40" s="39"/>
      <c r="M40" s="39"/>
    </row>
    <row r="41" spans="1:13" x14ac:dyDescent="0.3">
      <c r="A41" s="59" t="s">
        <v>24</v>
      </c>
      <c r="B41" s="60"/>
      <c r="C41" s="3">
        <v>958</v>
      </c>
      <c r="D41" s="39"/>
      <c r="E41" s="39"/>
      <c r="F41" s="39"/>
      <c r="G41" s="39"/>
      <c r="H41" s="39"/>
      <c r="I41" s="39"/>
      <c r="J41" s="39"/>
      <c r="K41" s="39"/>
      <c r="L41" s="39"/>
      <c r="M41" s="39"/>
    </row>
    <row r="42" spans="1:13" x14ac:dyDescent="0.3">
      <c r="A42" s="59" t="s">
        <v>25</v>
      </c>
      <c r="B42" s="60"/>
      <c r="C42" s="3">
        <v>952105.66666666663</v>
      </c>
      <c r="D42" s="39"/>
      <c r="E42" s="39"/>
      <c r="F42" s="39"/>
      <c r="G42" s="39"/>
      <c r="H42" s="39"/>
      <c r="I42" s="39"/>
      <c r="J42" s="39"/>
      <c r="K42" s="39"/>
      <c r="L42" s="39"/>
      <c r="M42" s="39"/>
    </row>
    <row r="43" spans="1:13" x14ac:dyDescent="0.3">
      <c r="A43" s="59" t="s">
        <v>27</v>
      </c>
      <c r="B43" s="60"/>
      <c r="C43" s="3">
        <v>12.333333333333334</v>
      </c>
      <c r="D43" s="39"/>
      <c r="E43" s="39"/>
      <c r="F43" s="39"/>
      <c r="G43" s="39"/>
      <c r="H43" s="39"/>
      <c r="I43" s="39"/>
      <c r="J43" s="39"/>
      <c r="K43" s="39"/>
      <c r="L43" s="39"/>
      <c r="M43" s="39"/>
    </row>
    <row r="44" spans="1:13" x14ac:dyDescent="0.3">
      <c r="A44" s="59" t="s">
        <v>28</v>
      </c>
      <c r="B44" s="60"/>
      <c r="C44" s="3">
        <v>8</v>
      </c>
      <c r="D44" s="39"/>
      <c r="E44" s="39"/>
      <c r="F44" s="39"/>
      <c r="G44" s="39"/>
      <c r="H44" s="39"/>
      <c r="I44" s="39"/>
      <c r="J44" s="39"/>
      <c r="K44" s="39"/>
      <c r="L44" s="39"/>
      <c r="M44" s="39"/>
    </row>
    <row r="45" spans="1:13" x14ac:dyDescent="0.3">
      <c r="A45" s="56" t="s">
        <v>29</v>
      </c>
      <c r="B45" s="57"/>
      <c r="C45" s="57"/>
      <c r="D45" s="57"/>
      <c r="E45" s="57"/>
      <c r="F45" s="57"/>
      <c r="G45" s="57"/>
      <c r="H45" s="57"/>
      <c r="I45" s="57"/>
      <c r="J45" s="57"/>
      <c r="K45" s="57"/>
      <c r="L45" s="57"/>
      <c r="M45" s="58"/>
    </row>
    <row r="46" spans="1:13" x14ac:dyDescent="0.3">
      <c r="A46" s="59" t="s">
        <v>30</v>
      </c>
      <c r="B46" s="60"/>
      <c r="C46" s="4">
        <v>1109.3333333333333</v>
      </c>
      <c r="D46" s="39"/>
      <c r="E46" s="39"/>
      <c r="F46" s="39"/>
      <c r="G46" s="39"/>
      <c r="H46" s="39"/>
      <c r="I46" s="39"/>
      <c r="J46" s="39"/>
      <c r="K46" s="39"/>
      <c r="L46" s="39"/>
      <c r="M46" s="39"/>
    </row>
    <row r="47" spans="1:13" x14ac:dyDescent="0.3">
      <c r="A47" s="59" t="s">
        <v>31</v>
      </c>
      <c r="B47" s="60"/>
      <c r="C47" s="4">
        <v>811.33333333333337</v>
      </c>
      <c r="D47" s="39"/>
      <c r="E47" s="39"/>
      <c r="F47" s="39"/>
      <c r="G47" s="39"/>
      <c r="H47" s="39"/>
      <c r="I47" s="39"/>
      <c r="J47" s="39"/>
      <c r="K47" s="39"/>
      <c r="L47" s="39"/>
      <c r="M47" s="39"/>
    </row>
    <row r="48" spans="1:13" x14ac:dyDescent="0.3">
      <c r="A48" s="59" t="s">
        <v>73</v>
      </c>
      <c r="B48" s="60"/>
      <c r="C48" s="4">
        <v>0.66666666666666663</v>
      </c>
      <c r="D48" s="39"/>
      <c r="E48" s="39"/>
      <c r="F48" s="39"/>
      <c r="G48" s="39"/>
      <c r="H48" s="39"/>
      <c r="I48" s="39"/>
      <c r="J48" s="39"/>
      <c r="K48" s="39"/>
      <c r="L48" s="39"/>
      <c r="M48" s="39"/>
    </row>
    <row r="49" spans="1:13" x14ac:dyDescent="0.3">
      <c r="A49" s="59" t="s">
        <v>32</v>
      </c>
      <c r="B49" s="60"/>
      <c r="C49" s="4">
        <v>1</v>
      </c>
      <c r="D49" s="39"/>
      <c r="E49" s="39"/>
      <c r="F49" s="39"/>
      <c r="G49" s="39"/>
      <c r="H49" s="39"/>
      <c r="I49" s="39"/>
      <c r="J49" s="39"/>
      <c r="K49" s="39"/>
      <c r="L49" s="39"/>
      <c r="M49" s="39"/>
    </row>
    <row r="50" spans="1:13" x14ac:dyDescent="0.3">
      <c r="A50" s="59" t="s">
        <v>33</v>
      </c>
      <c r="B50" s="60"/>
      <c r="C50" s="4">
        <v>4</v>
      </c>
      <c r="D50" s="39"/>
      <c r="E50" s="39"/>
      <c r="F50" s="39"/>
      <c r="G50" s="39"/>
      <c r="H50" s="39"/>
      <c r="I50" s="39"/>
      <c r="J50" s="39"/>
      <c r="K50" s="39"/>
      <c r="L50" s="39"/>
      <c r="M50" s="39"/>
    </row>
    <row r="51" spans="1:13" x14ac:dyDescent="0.3">
      <c r="A51" s="59" t="s">
        <v>34</v>
      </c>
      <c r="B51" s="60"/>
      <c r="C51" s="4">
        <v>12</v>
      </c>
      <c r="D51" s="39"/>
      <c r="E51" s="39"/>
      <c r="F51" s="39"/>
      <c r="G51" s="39"/>
      <c r="H51" s="39"/>
      <c r="I51" s="39"/>
      <c r="J51" s="39"/>
      <c r="K51" s="39"/>
      <c r="L51" s="39"/>
      <c r="M51" s="39"/>
    </row>
    <row r="52" spans="1:13" x14ac:dyDescent="0.3">
      <c r="A52" s="59" t="s">
        <v>35</v>
      </c>
      <c r="B52" s="60"/>
      <c r="C52" s="4">
        <v>28</v>
      </c>
      <c r="D52" s="39"/>
      <c r="E52" s="39"/>
      <c r="F52" s="39"/>
      <c r="G52" s="39"/>
      <c r="H52" s="39"/>
      <c r="I52" s="39"/>
      <c r="J52" s="39"/>
      <c r="K52" s="39"/>
      <c r="L52" s="39"/>
      <c r="M52" s="39"/>
    </row>
    <row r="53" spans="1:13" x14ac:dyDescent="0.3">
      <c r="A53" s="59" t="s">
        <v>36</v>
      </c>
      <c r="B53" s="60"/>
      <c r="C53" s="4">
        <v>1</v>
      </c>
      <c r="D53" s="39"/>
      <c r="E53" s="39"/>
      <c r="F53" s="39"/>
      <c r="G53" s="39"/>
      <c r="H53" s="39"/>
      <c r="I53" s="39"/>
      <c r="J53" s="39"/>
      <c r="K53" s="39"/>
      <c r="L53" s="39"/>
      <c r="M53" s="39"/>
    </row>
    <row r="54" spans="1:13" x14ac:dyDescent="0.3">
      <c r="A54" s="59" t="s">
        <v>37</v>
      </c>
      <c r="B54" s="60"/>
      <c r="C54" s="4">
        <v>3</v>
      </c>
      <c r="D54" s="39"/>
      <c r="E54" s="39"/>
      <c r="F54" s="39"/>
      <c r="G54" s="39"/>
      <c r="H54" s="39"/>
      <c r="I54" s="39"/>
      <c r="J54" s="39"/>
      <c r="K54" s="39"/>
      <c r="L54" s="39"/>
      <c r="M54" s="39"/>
    </row>
    <row r="55" spans="1:13" x14ac:dyDescent="0.3">
      <c r="A55" s="59" t="s">
        <v>38</v>
      </c>
      <c r="B55" s="60"/>
      <c r="C55" s="4">
        <v>4.333333333333333</v>
      </c>
      <c r="D55" s="39"/>
      <c r="E55" s="39"/>
      <c r="F55" s="39"/>
      <c r="G55" s="39"/>
      <c r="H55" s="39"/>
      <c r="I55" s="39"/>
      <c r="J55" s="39"/>
      <c r="K55" s="39"/>
      <c r="L55" s="39"/>
      <c r="M55" s="39"/>
    </row>
    <row r="56" spans="1:13" x14ac:dyDescent="0.3">
      <c r="A56" s="59" t="s">
        <v>39</v>
      </c>
      <c r="B56" s="60"/>
      <c r="C56" s="4">
        <v>2049.3333333333335</v>
      </c>
      <c r="D56" s="39"/>
      <c r="E56" s="39"/>
      <c r="F56" s="39"/>
      <c r="G56" s="39"/>
      <c r="H56" s="39"/>
      <c r="I56" s="39"/>
      <c r="J56" s="39"/>
      <c r="K56" s="39"/>
      <c r="L56" s="39"/>
      <c r="M56" s="39"/>
    </row>
    <row r="57" spans="1:13" x14ac:dyDescent="0.3">
      <c r="A57" s="59" t="s">
        <v>40</v>
      </c>
      <c r="B57" s="60"/>
      <c r="C57" s="4">
        <v>3</v>
      </c>
      <c r="D57" s="39"/>
      <c r="E57" s="39"/>
      <c r="F57" s="39"/>
      <c r="G57" s="39"/>
      <c r="H57" s="39"/>
      <c r="I57" s="39"/>
      <c r="J57" s="39"/>
      <c r="K57" s="39"/>
      <c r="L57" s="39"/>
      <c r="M57" s="39"/>
    </row>
    <row r="58" spans="1:13" x14ac:dyDescent="0.3">
      <c r="A58" s="56" t="s">
        <v>41</v>
      </c>
      <c r="B58" s="57"/>
      <c r="C58" s="57"/>
      <c r="D58" s="57"/>
      <c r="E58" s="57"/>
      <c r="F58" s="57"/>
      <c r="G58" s="57"/>
      <c r="H58" s="57"/>
      <c r="I58" s="57"/>
      <c r="J58" s="57"/>
      <c r="K58" s="57"/>
      <c r="L58" s="57"/>
      <c r="M58" s="58"/>
    </row>
    <row r="59" spans="1:13" x14ac:dyDescent="0.3">
      <c r="A59" s="59" t="s">
        <v>42</v>
      </c>
      <c r="B59" s="60"/>
      <c r="C59" s="4">
        <v>2632.3333333333335</v>
      </c>
      <c r="D59" s="39"/>
      <c r="E59" s="39"/>
      <c r="F59" s="39"/>
      <c r="G59" s="39"/>
      <c r="H59" s="39"/>
      <c r="I59" s="39"/>
      <c r="J59" s="39"/>
      <c r="K59" s="39"/>
      <c r="L59" s="39"/>
      <c r="M59" s="39"/>
    </row>
    <row r="60" spans="1:13" x14ac:dyDescent="0.3">
      <c r="A60" s="59" t="s">
        <v>43</v>
      </c>
      <c r="B60" s="60"/>
      <c r="C60" s="4">
        <v>152.66666666666666</v>
      </c>
      <c r="D60" s="39"/>
      <c r="E60" s="39"/>
      <c r="F60" s="39"/>
      <c r="G60" s="39"/>
      <c r="H60" s="39"/>
      <c r="I60" s="39"/>
      <c r="J60" s="39"/>
      <c r="K60" s="39"/>
      <c r="L60" s="39"/>
      <c r="M60" s="39"/>
    </row>
    <row r="61" spans="1:13" x14ac:dyDescent="0.3">
      <c r="A61" s="59" t="s">
        <v>44</v>
      </c>
      <c r="B61" s="60"/>
      <c r="C61" s="4">
        <v>2</v>
      </c>
      <c r="D61" s="39"/>
      <c r="E61" s="39"/>
      <c r="F61" s="39"/>
      <c r="G61" s="39"/>
      <c r="H61" s="39"/>
      <c r="I61" s="39"/>
      <c r="J61" s="39"/>
      <c r="K61" s="39"/>
      <c r="L61" s="39"/>
      <c r="M61" s="39"/>
    </row>
    <row r="62" spans="1:13" x14ac:dyDescent="0.3">
      <c r="A62" s="59" t="s">
        <v>45</v>
      </c>
      <c r="B62" s="60"/>
      <c r="C62" s="4">
        <v>4</v>
      </c>
      <c r="D62" s="39"/>
      <c r="E62" s="39"/>
      <c r="F62" s="39"/>
      <c r="G62" s="39"/>
      <c r="H62" s="39"/>
      <c r="I62" s="39"/>
      <c r="J62" s="39"/>
      <c r="K62" s="39"/>
      <c r="L62" s="39"/>
      <c r="M62" s="39"/>
    </row>
    <row r="63" spans="1:13" x14ac:dyDescent="0.3">
      <c r="A63" s="59" t="s">
        <v>46</v>
      </c>
      <c r="B63" s="60"/>
      <c r="C63" s="4">
        <v>5</v>
      </c>
      <c r="D63" s="39"/>
      <c r="E63" s="39"/>
      <c r="F63" s="39"/>
      <c r="G63" s="39"/>
      <c r="H63" s="39"/>
      <c r="I63" s="39"/>
      <c r="J63" s="39"/>
      <c r="K63" s="39"/>
      <c r="L63" s="39"/>
      <c r="M63" s="39"/>
    </row>
    <row r="64" spans="1:13" x14ac:dyDescent="0.3">
      <c r="A64" s="56" t="s">
        <v>47</v>
      </c>
      <c r="B64" s="57"/>
      <c r="C64" s="57"/>
      <c r="D64" s="57"/>
      <c r="E64" s="57"/>
      <c r="F64" s="57"/>
      <c r="G64" s="57"/>
      <c r="H64" s="57"/>
      <c r="I64" s="57"/>
      <c r="J64" s="57"/>
      <c r="K64" s="57"/>
      <c r="L64" s="57"/>
      <c r="M64" s="58"/>
    </row>
    <row r="65" spans="1:13" x14ac:dyDescent="0.3">
      <c r="A65" s="59" t="s">
        <v>48</v>
      </c>
      <c r="B65" s="60"/>
      <c r="C65" s="4">
        <v>33.666666666666664</v>
      </c>
      <c r="D65" s="39"/>
      <c r="E65" s="39"/>
      <c r="F65" s="39"/>
      <c r="G65" s="39"/>
      <c r="H65" s="39"/>
      <c r="I65" s="39"/>
      <c r="J65" s="39"/>
      <c r="K65" s="39"/>
      <c r="L65" s="39"/>
      <c r="M65" s="39"/>
    </row>
    <row r="66" spans="1:13" x14ac:dyDescent="0.3">
      <c r="A66" s="59" t="s">
        <v>69</v>
      </c>
      <c r="B66" s="60"/>
      <c r="C66" s="4">
        <v>1</v>
      </c>
      <c r="D66" s="39"/>
      <c r="E66" s="39"/>
      <c r="F66" s="39"/>
      <c r="G66" s="39"/>
      <c r="H66" s="39"/>
      <c r="I66" s="39"/>
      <c r="J66" s="39"/>
      <c r="K66" s="39"/>
      <c r="L66" s="39"/>
      <c r="M66" s="39"/>
    </row>
    <row r="67" spans="1:13" x14ac:dyDescent="0.3">
      <c r="A67" s="59" t="s">
        <v>70</v>
      </c>
      <c r="B67" s="60"/>
      <c r="C67" s="4">
        <v>1</v>
      </c>
      <c r="D67" s="39"/>
      <c r="E67" s="39"/>
      <c r="F67" s="39"/>
      <c r="G67" s="39"/>
      <c r="H67" s="39"/>
      <c r="I67" s="39"/>
      <c r="J67" s="39"/>
      <c r="K67" s="39"/>
      <c r="L67" s="39"/>
      <c r="M67" s="39"/>
    </row>
    <row r="68" spans="1:13" x14ac:dyDescent="0.3">
      <c r="A68" s="59" t="s">
        <v>49</v>
      </c>
      <c r="B68" s="60"/>
      <c r="C68" s="4">
        <v>26.333333333333332</v>
      </c>
      <c r="D68" s="39"/>
      <c r="E68" s="39"/>
      <c r="F68" s="39"/>
      <c r="G68" s="39"/>
      <c r="H68" s="39"/>
      <c r="I68" s="39"/>
      <c r="J68" s="39"/>
      <c r="K68" s="39"/>
      <c r="L68" s="39"/>
      <c r="M68" s="39"/>
    </row>
    <row r="69" spans="1:13" x14ac:dyDescent="0.3">
      <c r="A69" s="56" t="s">
        <v>50</v>
      </c>
      <c r="B69" s="57"/>
      <c r="C69" s="57"/>
      <c r="D69" s="57"/>
      <c r="E69" s="57"/>
      <c r="F69" s="57"/>
      <c r="G69" s="57"/>
      <c r="H69" s="57"/>
      <c r="I69" s="57"/>
      <c r="J69" s="57"/>
      <c r="K69" s="57"/>
      <c r="L69" s="57"/>
      <c r="M69" s="58"/>
    </row>
    <row r="70" spans="1:13" x14ac:dyDescent="0.3">
      <c r="A70" s="59" t="s">
        <v>51</v>
      </c>
      <c r="B70" s="60"/>
      <c r="C70" s="4">
        <v>1</v>
      </c>
      <c r="D70" s="39"/>
      <c r="E70" s="39"/>
      <c r="F70" s="39"/>
      <c r="G70" s="39"/>
      <c r="H70" s="39"/>
      <c r="I70" s="39"/>
      <c r="J70" s="39"/>
      <c r="K70" s="39"/>
      <c r="L70" s="39"/>
      <c r="M70" s="39"/>
    </row>
    <row r="71" spans="1:13" x14ac:dyDescent="0.3">
      <c r="A71" s="59" t="s">
        <v>52</v>
      </c>
      <c r="B71" s="60"/>
      <c r="C71" s="4">
        <v>21.666666666666668</v>
      </c>
      <c r="D71" s="39"/>
      <c r="E71" s="39"/>
      <c r="F71" s="39"/>
      <c r="G71" s="39"/>
      <c r="H71" s="39"/>
      <c r="I71" s="39"/>
      <c r="J71" s="39"/>
      <c r="K71" s="39"/>
      <c r="L71" s="39"/>
      <c r="M71" s="39"/>
    </row>
    <row r="72" spans="1:13" x14ac:dyDescent="0.3">
      <c r="A72" s="59" t="s">
        <v>53</v>
      </c>
      <c r="B72" s="60"/>
      <c r="C72" s="4">
        <v>500</v>
      </c>
      <c r="D72" s="39"/>
      <c r="E72" s="39"/>
      <c r="F72" s="39"/>
      <c r="G72" s="39"/>
      <c r="H72" s="39"/>
      <c r="I72" s="39"/>
      <c r="J72" s="39"/>
      <c r="K72" s="39"/>
      <c r="L72" s="39"/>
      <c r="M72" s="39"/>
    </row>
    <row r="73" spans="1:13" x14ac:dyDescent="0.3">
      <c r="A73" s="59" t="s">
        <v>54</v>
      </c>
      <c r="B73" s="60"/>
      <c r="C73" s="4">
        <v>1000</v>
      </c>
      <c r="D73" s="39"/>
      <c r="E73" s="39"/>
      <c r="F73" s="39"/>
      <c r="G73" s="39"/>
      <c r="H73" s="39"/>
      <c r="I73" s="39"/>
      <c r="J73" s="39"/>
      <c r="K73" s="39"/>
      <c r="L73" s="39"/>
      <c r="M73" s="39"/>
    </row>
    <row r="74" spans="1:13" x14ac:dyDescent="0.3">
      <c r="A74" s="59" t="s">
        <v>55</v>
      </c>
      <c r="B74" s="60"/>
      <c r="C74" s="4">
        <v>4189.666666666667</v>
      </c>
      <c r="D74" s="39"/>
      <c r="E74" s="39"/>
      <c r="F74" s="39"/>
      <c r="G74" s="39"/>
      <c r="H74" s="39"/>
      <c r="I74" s="39"/>
      <c r="J74" s="39"/>
      <c r="K74" s="39"/>
      <c r="L74" s="39"/>
      <c r="M74" s="39"/>
    </row>
    <row r="75" spans="1:13" x14ac:dyDescent="0.3">
      <c r="A75" s="59" t="s">
        <v>56</v>
      </c>
      <c r="B75" s="60"/>
      <c r="C75" s="4">
        <v>2</v>
      </c>
      <c r="D75" s="39"/>
      <c r="E75" s="39"/>
      <c r="F75" s="39"/>
      <c r="G75" s="39"/>
      <c r="H75" s="39"/>
      <c r="I75" s="39"/>
      <c r="J75" s="39"/>
      <c r="K75" s="39"/>
      <c r="L75" s="39"/>
      <c r="M75" s="39"/>
    </row>
    <row r="76" spans="1:13" x14ac:dyDescent="0.3">
      <c r="A76" s="59" t="s">
        <v>57</v>
      </c>
      <c r="B76" s="60"/>
      <c r="C76" s="4">
        <v>6.666666666666667</v>
      </c>
      <c r="D76" s="39"/>
      <c r="E76" s="39"/>
      <c r="F76" s="39"/>
      <c r="G76" s="39"/>
      <c r="H76" s="39"/>
      <c r="I76" s="39"/>
      <c r="J76" s="39"/>
      <c r="K76" s="39"/>
      <c r="L76" s="39"/>
      <c r="M76" s="39"/>
    </row>
    <row r="77" spans="1:13" x14ac:dyDescent="0.3">
      <c r="A77" s="59" t="s">
        <v>58</v>
      </c>
      <c r="B77" s="60"/>
      <c r="C77" s="4">
        <v>1</v>
      </c>
      <c r="D77" s="39"/>
      <c r="E77" s="39"/>
      <c r="F77" s="39"/>
      <c r="G77" s="39"/>
      <c r="H77" s="39"/>
      <c r="I77" s="39"/>
      <c r="J77" s="39"/>
      <c r="K77" s="39"/>
      <c r="L77" s="39"/>
      <c r="M77" s="39"/>
    </row>
    <row r="78" spans="1:13" x14ac:dyDescent="0.3">
      <c r="A78" s="59" t="s">
        <v>59</v>
      </c>
      <c r="B78" s="60"/>
      <c r="C78" s="4">
        <v>1</v>
      </c>
      <c r="D78" s="39"/>
      <c r="E78" s="39"/>
      <c r="F78" s="39"/>
      <c r="G78" s="39"/>
      <c r="H78" s="39"/>
      <c r="I78" s="39"/>
      <c r="J78" s="39"/>
      <c r="K78" s="39"/>
      <c r="L78" s="39"/>
      <c r="M78" s="39"/>
    </row>
    <row r="79" spans="1:13" x14ac:dyDescent="0.3">
      <c r="A79" s="59" t="s">
        <v>60</v>
      </c>
      <c r="B79" s="60"/>
      <c r="C79" s="4">
        <v>1</v>
      </c>
      <c r="D79" s="39"/>
      <c r="E79" s="39"/>
      <c r="F79" s="39"/>
      <c r="G79" s="39"/>
      <c r="H79" s="39"/>
      <c r="I79" s="39"/>
      <c r="J79" s="39"/>
      <c r="K79" s="39"/>
      <c r="L79" s="39"/>
      <c r="M79" s="39"/>
    </row>
    <row r="80" spans="1:13" x14ac:dyDescent="0.3">
      <c r="A80" s="59" t="s">
        <v>61</v>
      </c>
      <c r="B80" s="60"/>
      <c r="C80" s="4">
        <v>1</v>
      </c>
      <c r="D80" s="39"/>
      <c r="E80" s="39"/>
      <c r="F80" s="39"/>
      <c r="G80" s="39"/>
      <c r="H80" s="39"/>
      <c r="I80" s="39"/>
      <c r="J80" s="39"/>
      <c r="K80" s="39"/>
      <c r="L80" s="39"/>
      <c r="M80" s="39"/>
    </row>
    <row r="81" spans="1:13" x14ac:dyDescent="0.3">
      <c r="A81" s="59" t="s">
        <v>62</v>
      </c>
      <c r="B81" s="60"/>
      <c r="C81" s="4">
        <v>21.333333333333332</v>
      </c>
      <c r="D81" s="39"/>
      <c r="E81" s="39"/>
      <c r="F81" s="39"/>
      <c r="G81" s="39"/>
      <c r="H81" s="39"/>
      <c r="I81" s="39"/>
      <c r="J81" s="39"/>
      <c r="K81" s="39"/>
      <c r="L81" s="39"/>
      <c r="M81" s="39"/>
    </row>
    <row r="82" spans="1:13" x14ac:dyDescent="0.3">
      <c r="A82" s="56" t="s">
        <v>63</v>
      </c>
      <c r="B82" s="57"/>
      <c r="C82" s="57"/>
      <c r="D82" s="57"/>
      <c r="E82" s="57"/>
      <c r="F82" s="57"/>
      <c r="G82" s="57"/>
      <c r="H82" s="57"/>
      <c r="I82" s="57"/>
      <c r="J82" s="57"/>
      <c r="K82" s="57"/>
      <c r="L82" s="57"/>
      <c r="M82" s="58"/>
    </row>
    <row r="83" spans="1:13" x14ac:dyDescent="0.3">
      <c r="A83" s="59" t="s">
        <v>64</v>
      </c>
      <c r="B83" s="60"/>
      <c r="C83" s="2">
        <v>1</v>
      </c>
      <c r="D83" s="39"/>
      <c r="E83" s="39"/>
      <c r="F83" s="39"/>
      <c r="G83" s="39"/>
      <c r="H83" s="39"/>
      <c r="I83" s="39"/>
      <c r="J83" s="39"/>
      <c r="K83" s="39"/>
      <c r="L83" s="39"/>
      <c r="M83" s="39"/>
    </row>
    <row r="84" spans="1:13" x14ac:dyDescent="0.3">
      <c r="A84" s="56" t="s">
        <v>65</v>
      </c>
      <c r="B84" s="57"/>
      <c r="C84" s="57"/>
      <c r="D84" s="57"/>
      <c r="E84" s="57"/>
      <c r="F84" s="57"/>
      <c r="G84" s="57"/>
      <c r="H84" s="57"/>
      <c r="I84" s="57"/>
      <c r="J84" s="57"/>
      <c r="K84" s="57"/>
      <c r="L84" s="57"/>
      <c r="M84" s="58"/>
    </row>
    <row r="85" spans="1:13" x14ac:dyDescent="0.3">
      <c r="A85" s="59" t="s">
        <v>268</v>
      </c>
      <c r="B85" s="60"/>
      <c r="C85" s="2">
        <v>180</v>
      </c>
      <c r="D85" s="39"/>
      <c r="E85" s="39"/>
      <c r="F85" s="39"/>
      <c r="G85" s="39"/>
      <c r="H85" s="39"/>
      <c r="I85" s="39"/>
      <c r="J85" s="39"/>
      <c r="K85" s="39"/>
      <c r="L85" s="39"/>
      <c r="M85" s="39"/>
    </row>
    <row r="86" spans="1:13" x14ac:dyDescent="0.3">
      <c r="A86" s="79" t="s">
        <v>74</v>
      </c>
      <c r="B86" s="80"/>
      <c r="C86" s="80"/>
      <c r="D86" s="48" t="str">
        <f t="shared" ref="D86:M86" si="0">IF(D9="No", "N/A", SUMPRODUCT($C14:$C85, D14:D85))</f>
        <v>N/A</v>
      </c>
      <c r="E86" s="48" t="str">
        <f t="shared" si="0"/>
        <v>N/A</v>
      </c>
      <c r="F86" s="48" t="str">
        <f t="shared" si="0"/>
        <v>N/A</v>
      </c>
      <c r="G86" s="48" t="str">
        <f t="shared" si="0"/>
        <v>N/A</v>
      </c>
      <c r="H86" s="48" t="str">
        <f t="shared" si="0"/>
        <v>N/A</v>
      </c>
      <c r="I86" s="48" t="str">
        <f t="shared" si="0"/>
        <v>N/A</v>
      </c>
      <c r="J86" s="48" t="str">
        <f t="shared" si="0"/>
        <v>N/A</v>
      </c>
      <c r="K86" s="48">
        <f t="shared" si="0"/>
        <v>0</v>
      </c>
      <c r="L86" s="48" t="str">
        <f t="shared" si="0"/>
        <v>N/A</v>
      </c>
      <c r="M86" s="48" t="str">
        <f t="shared" si="0"/>
        <v>N/A</v>
      </c>
    </row>
  </sheetData>
  <sheetProtection password="EE23" sheet="1" objects="1" scenarios="1"/>
  <mergeCells count="93">
    <mergeCell ref="A86:C86"/>
    <mergeCell ref="H2:H7"/>
    <mergeCell ref="I2:I7"/>
    <mergeCell ref="J2:J7"/>
    <mergeCell ref="K2:K7"/>
    <mergeCell ref="A9:C9"/>
    <mergeCell ref="D2:D7"/>
    <mergeCell ref="E2:E7"/>
    <mergeCell ref="F2:F7"/>
    <mergeCell ref="G2:G7"/>
    <mergeCell ref="A12:B12"/>
    <mergeCell ref="A83:B83"/>
    <mergeCell ref="A85:B85"/>
    <mergeCell ref="A65:B65"/>
    <mergeCell ref="A66:B66"/>
    <mergeCell ref="A67:B67"/>
    <mergeCell ref="A68:B68"/>
    <mergeCell ref="A70:B70"/>
    <mergeCell ref="A59:B59"/>
    <mergeCell ref="A60:B60"/>
    <mergeCell ref="A61:B61"/>
    <mergeCell ref="A62:B62"/>
    <mergeCell ref="A63:B63"/>
    <mergeCell ref="A69:M69"/>
    <mergeCell ref="A53:B53"/>
    <mergeCell ref="A54:B54"/>
    <mergeCell ref="A55:B55"/>
    <mergeCell ref="A56:B56"/>
    <mergeCell ref="A57:B57"/>
    <mergeCell ref="A48:B48"/>
    <mergeCell ref="A49:B49"/>
    <mergeCell ref="A51:B51"/>
    <mergeCell ref="A50:B50"/>
    <mergeCell ref="A52:B52"/>
    <mergeCell ref="A36:B36"/>
    <mergeCell ref="A37:B37"/>
    <mergeCell ref="A46:B46"/>
    <mergeCell ref="A47:B47"/>
    <mergeCell ref="A43:B43"/>
    <mergeCell ref="A44:B44"/>
    <mergeCell ref="A38:B38"/>
    <mergeCell ref="A39:B39"/>
    <mergeCell ref="A40:B40"/>
    <mergeCell ref="A41:B41"/>
    <mergeCell ref="A42:B42"/>
    <mergeCell ref="A45:M45"/>
    <mergeCell ref="A31:B31"/>
    <mergeCell ref="A32:B32"/>
    <mergeCell ref="A33:B33"/>
    <mergeCell ref="A34:B34"/>
    <mergeCell ref="A35:B35"/>
    <mergeCell ref="B1:C1"/>
    <mergeCell ref="A8:C8"/>
    <mergeCell ref="K1:M1"/>
    <mergeCell ref="D12:M12"/>
    <mergeCell ref="D1:J1"/>
    <mergeCell ref="M2:M7"/>
    <mergeCell ref="L2:L7"/>
    <mergeCell ref="A13:M13"/>
    <mergeCell ref="A10:B10"/>
    <mergeCell ref="A14:B14"/>
    <mergeCell ref="A15:B15"/>
    <mergeCell ref="A18:M18"/>
    <mergeCell ref="A11:B11"/>
    <mergeCell ref="A82:M82"/>
    <mergeCell ref="A84:M84"/>
    <mergeCell ref="A71:B71"/>
    <mergeCell ref="A72:B72"/>
    <mergeCell ref="A73:B73"/>
    <mergeCell ref="A74:B74"/>
    <mergeCell ref="A75:B75"/>
    <mergeCell ref="A76:B76"/>
    <mergeCell ref="A77:B77"/>
    <mergeCell ref="A78:B78"/>
    <mergeCell ref="A79:B79"/>
    <mergeCell ref="A80:B80"/>
    <mergeCell ref="A81:B81"/>
    <mergeCell ref="A58:M58"/>
    <mergeCell ref="A64:M64"/>
    <mergeCell ref="A16:B16"/>
    <mergeCell ref="A17:B17"/>
    <mergeCell ref="A19:B19"/>
    <mergeCell ref="A20:B20"/>
    <mergeCell ref="A21:B21"/>
    <mergeCell ref="A22:B22"/>
    <mergeCell ref="A23:B23"/>
    <mergeCell ref="A24:B24"/>
    <mergeCell ref="A25:B25"/>
    <mergeCell ref="A26:B26"/>
    <mergeCell ref="A27:B27"/>
    <mergeCell ref="A28:B28"/>
    <mergeCell ref="A29:B29"/>
    <mergeCell ref="A30:B30"/>
  </mergeCells>
  <conditionalFormatting sqref="B1">
    <cfRule type="cellIs" dxfId="9" priority="10" operator="equal">
      <formula>0</formula>
    </cfRule>
  </conditionalFormatting>
  <conditionalFormatting sqref="C10">
    <cfRule type="cellIs" dxfId="8" priority="9" operator="equal">
      <formula>0</formula>
    </cfRule>
  </conditionalFormatting>
  <conditionalFormatting sqref="A7">
    <cfRule type="cellIs" dxfId="7" priority="8" operator="equal">
      <formula>0</formula>
    </cfRule>
  </conditionalFormatting>
  <conditionalFormatting sqref="D9:J9">
    <cfRule type="cellIs" dxfId="6" priority="7" operator="equal">
      <formula>"No"</formula>
    </cfRule>
  </conditionalFormatting>
  <conditionalFormatting sqref="L9">
    <cfRule type="cellIs" dxfId="5" priority="3" operator="equal">
      <formula>"No"</formula>
    </cfRule>
  </conditionalFormatting>
  <conditionalFormatting sqref="M9">
    <cfRule type="cellIs" dxfId="4" priority="2" operator="equal">
      <formula>"No"</formula>
    </cfRule>
  </conditionalFormatting>
  <conditionalFormatting sqref="C11">
    <cfRule type="cellIs" dxfId="3" priority="1" operator="equal">
      <formula>0</formula>
    </cfRule>
  </conditionalFormatting>
  <dataValidations count="1">
    <dataValidation type="list" allowBlank="1" showInputMessage="1" showErrorMessage="1" sqref="C10:C11">
      <formula1>"LIBOR +/-, Market (current), Other"</formula1>
    </dataValidation>
  </dataValidations>
  <pageMargins left="0.7" right="0.7" top="0.75" bottom="0.75" header="0.3" footer="0.3"/>
  <pageSetup scale="6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J18" sqref="J18"/>
    </sheetView>
  </sheetViews>
  <sheetFormatPr defaultRowHeight="14.4" x14ac:dyDescent="0.3"/>
  <cols>
    <col min="1" max="1" width="4.5546875" customWidth="1"/>
    <col min="2" max="2" width="41.21875" customWidth="1"/>
    <col min="3" max="9" width="11.109375" customWidth="1"/>
  </cols>
  <sheetData>
    <row r="1" spans="1:9" x14ac:dyDescent="0.3">
      <c r="A1" s="101" t="s">
        <v>98</v>
      </c>
      <c r="B1" s="102"/>
      <c r="C1" s="97" t="s">
        <v>91</v>
      </c>
      <c r="D1" s="6" t="s">
        <v>260</v>
      </c>
      <c r="E1" s="6" t="s">
        <v>261</v>
      </c>
      <c r="F1" s="6" t="s">
        <v>262</v>
      </c>
      <c r="G1" s="6" t="s">
        <v>263</v>
      </c>
      <c r="H1" s="6" t="s">
        <v>264</v>
      </c>
      <c r="I1" s="6" t="s">
        <v>265</v>
      </c>
    </row>
    <row r="2" spans="1:9" x14ac:dyDescent="0.3">
      <c r="A2" s="103">
        <f>IFERROR('Attachment A - Price Matrix'!B1, " ")</f>
        <v>0</v>
      </c>
      <c r="B2" s="96"/>
      <c r="C2" s="98"/>
      <c r="D2" s="39"/>
      <c r="E2" s="39"/>
      <c r="F2" s="39"/>
      <c r="G2" s="39"/>
      <c r="H2" s="39"/>
      <c r="I2" s="39"/>
    </row>
    <row r="3" spans="1:9" x14ac:dyDescent="0.3">
      <c r="A3" s="99" t="s">
        <v>99</v>
      </c>
      <c r="B3" s="100"/>
      <c r="C3" s="100"/>
      <c r="D3" s="100"/>
      <c r="E3" s="100"/>
      <c r="F3" s="100"/>
      <c r="G3" s="100"/>
      <c r="H3" s="100"/>
      <c r="I3" s="100"/>
    </row>
    <row r="4" spans="1:9" x14ac:dyDescent="0.3">
      <c r="A4" s="104" t="s">
        <v>92</v>
      </c>
      <c r="B4" s="105"/>
      <c r="C4" s="13">
        <v>2014</v>
      </c>
      <c r="D4" s="13">
        <v>2013</v>
      </c>
      <c r="E4" s="13">
        <v>2012</v>
      </c>
      <c r="F4" s="13">
        <v>2011</v>
      </c>
      <c r="G4" s="13">
        <v>2010</v>
      </c>
      <c r="H4" s="13" t="s">
        <v>90</v>
      </c>
      <c r="I4" s="17" t="s">
        <v>127</v>
      </c>
    </row>
    <row r="5" spans="1:9" x14ac:dyDescent="0.3">
      <c r="A5" s="88" t="s">
        <v>296</v>
      </c>
      <c r="B5" s="89"/>
      <c r="C5" s="44"/>
      <c r="D5" s="44"/>
      <c r="E5" s="44"/>
      <c r="F5" s="44"/>
      <c r="G5" s="44"/>
      <c r="H5" s="44">
        <f>IFERROR(AVERAGE(C5:G5), 0)</f>
        <v>0</v>
      </c>
      <c r="I5" s="20">
        <f>(IFERROR((F5-G5)/G5,0)+IFERROR((E5-F5)/F5,0)+IFERROR((D5-E5)/E5,0)+IFERROR((C5-D5)/D5,0)/IF(COUNT(C5:G5)=0,1,COUNT(C5:G5)))</f>
        <v>0</v>
      </c>
    </row>
    <row r="6" spans="1:9" x14ac:dyDescent="0.3">
      <c r="A6" s="88" t="s">
        <v>297</v>
      </c>
      <c r="B6" s="89"/>
      <c r="C6" s="44"/>
      <c r="D6" s="44"/>
      <c r="E6" s="44"/>
      <c r="F6" s="44"/>
      <c r="G6" s="44"/>
      <c r="H6" s="44">
        <f t="shared" ref="H6:H11" si="0">IFERROR(AVERAGE(C6:G6), 0)</f>
        <v>0</v>
      </c>
      <c r="I6" s="20">
        <f t="shared" ref="I6:I13" si="1">(IFERROR((F6-G6)/G6,0)+IFERROR((E6-F6)/F6,0)+IFERROR((D6-E6)/E6,0)+IFERROR((C6-D6)/D6,0)/IF(COUNT(C6:G6)=0,1,COUNT(C6:G6)))</f>
        <v>0</v>
      </c>
    </row>
    <row r="7" spans="1:9" x14ac:dyDescent="0.3">
      <c r="A7" s="88" t="s">
        <v>298</v>
      </c>
      <c r="B7" s="89"/>
      <c r="C7" s="44"/>
      <c r="D7" s="44"/>
      <c r="E7" s="44"/>
      <c r="F7" s="44"/>
      <c r="G7" s="44"/>
      <c r="H7" s="44">
        <f t="shared" si="0"/>
        <v>0</v>
      </c>
      <c r="I7" s="20">
        <f t="shared" si="1"/>
        <v>0</v>
      </c>
    </row>
    <row r="8" spans="1:9" x14ac:dyDescent="0.3">
      <c r="A8" s="88" t="s">
        <v>299</v>
      </c>
      <c r="B8" s="89"/>
      <c r="C8" s="44"/>
      <c r="D8" s="44"/>
      <c r="E8" s="44"/>
      <c r="F8" s="44"/>
      <c r="G8" s="44"/>
      <c r="H8" s="44">
        <f t="shared" si="0"/>
        <v>0</v>
      </c>
      <c r="I8" s="20">
        <f t="shared" si="1"/>
        <v>0</v>
      </c>
    </row>
    <row r="9" spans="1:9" x14ac:dyDescent="0.3">
      <c r="A9" s="88" t="s">
        <v>300</v>
      </c>
      <c r="B9" s="89"/>
      <c r="C9" s="44"/>
      <c r="D9" s="44"/>
      <c r="E9" s="44"/>
      <c r="F9" s="44"/>
      <c r="G9" s="44"/>
      <c r="H9" s="44">
        <f t="shared" si="0"/>
        <v>0</v>
      </c>
      <c r="I9" s="20">
        <f t="shared" si="1"/>
        <v>0</v>
      </c>
    </row>
    <row r="10" spans="1:9" x14ac:dyDescent="0.3">
      <c r="A10" s="88" t="s">
        <v>301</v>
      </c>
      <c r="B10" s="89"/>
      <c r="C10" s="44"/>
      <c r="D10" s="44"/>
      <c r="E10" s="44"/>
      <c r="F10" s="44"/>
      <c r="G10" s="44"/>
      <c r="H10" s="44">
        <f t="shared" si="0"/>
        <v>0</v>
      </c>
      <c r="I10" s="20">
        <f t="shared" si="1"/>
        <v>0</v>
      </c>
    </row>
    <row r="11" spans="1:9" x14ac:dyDescent="0.3">
      <c r="A11" s="88" t="s">
        <v>302</v>
      </c>
      <c r="B11" s="89"/>
      <c r="C11" s="44"/>
      <c r="D11" s="44"/>
      <c r="E11" s="44"/>
      <c r="F11" s="44"/>
      <c r="G11" s="44"/>
      <c r="H11" s="44">
        <f t="shared" si="0"/>
        <v>0</v>
      </c>
      <c r="I11" s="20">
        <f t="shared" si="1"/>
        <v>0</v>
      </c>
    </row>
    <row r="12" spans="1:9" x14ac:dyDescent="0.3">
      <c r="A12" s="88" t="s">
        <v>303</v>
      </c>
      <c r="B12" s="89"/>
      <c r="C12" s="44"/>
      <c r="D12" s="44"/>
      <c r="E12" s="44"/>
      <c r="F12" s="44"/>
      <c r="G12" s="44"/>
      <c r="H12" s="44">
        <f t="shared" ref="H12:H13" si="2">IFERROR(AVERAGE(C12:G12), 0)</f>
        <v>0</v>
      </c>
      <c r="I12" s="20">
        <f t="shared" si="1"/>
        <v>0</v>
      </c>
    </row>
    <row r="13" spans="1:9" ht="14.4" customHeight="1" x14ac:dyDescent="0.3">
      <c r="A13" s="90" t="s">
        <v>304</v>
      </c>
      <c r="B13" s="91"/>
      <c r="C13" s="44"/>
      <c r="D13" s="44"/>
      <c r="E13" s="44"/>
      <c r="F13" s="44"/>
      <c r="G13" s="44"/>
      <c r="H13" s="44">
        <f t="shared" si="2"/>
        <v>0</v>
      </c>
      <c r="I13" s="20">
        <f t="shared" si="1"/>
        <v>0</v>
      </c>
    </row>
    <row r="14" spans="1:9" ht="29.4" customHeight="1" x14ac:dyDescent="0.3">
      <c r="A14" s="92"/>
      <c r="B14" s="93"/>
      <c r="C14" s="33"/>
      <c r="D14" s="33"/>
      <c r="E14" s="33"/>
      <c r="F14" s="33"/>
      <c r="G14" s="33"/>
      <c r="H14" s="33"/>
      <c r="I14" s="33"/>
    </row>
    <row r="15" spans="1:9" x14ac:dyDescent="0.3">
      <c r="A15" s="95" t="s">
        <v>136</v>
      </c>
      <c r="B15" s="95"/>
      <c r="C15" s="96"/>
      <c r="D15" s="96"/>
      <c r="E15" s="96"/>
      <c r="F15" s="96"/>
      <c r="G15" s="96"/>
      <c r="H15" s="96"/>
      <c r="I15" s="96"/>
    </row>
    <row r="16" spans="1:9" x14ac:dyDescent="0.3">
      <c r="A16" s="15"/>
      <c r="B16" s="15"/>
      <c r="C16" s="15"/>
      <c r="D16" s="15"/>
      <c r="E16" s="15"/>
      <c r="F16" s="15"/>
      <c r="G16" s="15"/>
      <c r="H16" s="15"/>
      <c r="I16" s="15"/>
    </row>
    <row r="17" spans="1:8" x14ac:dyDescent="0.3">
      <c r="A17" s="41" t="s">
        <v>134</v>
      </c>
      <c r="B17" t="s">
        <v>129</v>
      </c>
    </row>
    <row r="18" spans="1:8" ht="24" customHeight="1" x14ac:dyDescent="0.3">
      <c r="A18" s="94"/>
      <c r="B18" s="94"/>
      <c r="C18" s="94"/>
      <c r="D18" s="94"/>
      <c r="E18" s="94"/>
      <c r="F18" s="94"/>
      <c r="G18" s="94"/>
      <c r="H18" s="94"/>
    </row>
    <row r="19" spans="1:8" x14ac:dyDescent="0.3">
      <c r="A19" t="s">
        <v>131</v>
      </c>
      <c r="G19" t="s">
        <v>130</v>
      </c>
    </row>
    <row r="21" spans="1:8" x14ac:dyDescent="0.3">
      <c r="A21" s="41" t="s">
        <v>128</v>
      </c>
      <c r="B21" t="s">
        <v>132</v>
      </c>
    </row>
    <row r="22" spans="1:8" ht="19.2" customHeight="1" x14ac:dyDescent="0.3">
      <c r="A22" s="94"/>
      <c r="B22" s="94"/>
      <c r="C22" s="94"/>
      <c r="D22" s="94"/>
      <c r="E22" s="94"/>
      <c r="F22" s="94"/>
      <c r="G22" s="94"/>
      <c r="H22" s="94"/>
    </row>
    <row r="23" spans="1:8" ht="19.2" customHeight="1" x14ac:dyDescent="0.3">
      <c r="A23" t="s">
        <v>133</v>
      </c>
      <c r="F23" s="15"/>
      <c r="G23" t="s">
        <v>130</v>
      </c>
      <c r="H23" s="15"/>
    </row>
    <row r="24" spans="1:8" x14ac:dyDescent="0.3">
      <c r="A24" t="s">
        <v>135</v>
      </c>
      <c r="B24" s="42"/>
      <c r="C24" s="19"/>
      <c r="D24" s="19"/>
      <c r="E24" s="19"/>
    </row>
  </sheetData>
  <sheetProtection password="EE23" sheet="1" objects="1" scenarios="1"/>
  <dataConsolidate/>
  <mergeCells count="17">
    <mergeCell ref="A6:B6"/>
    <mergeCell ref="A7:B7"/>
    <mergeCell ref="A8:B8"/>
    <mergeCell ref="A9:B9"/>
    <mergeCell ref="A10:B10"/>
    <mergeCell ref="C1:C2"/>
    <mergeCell ref="A3:I3"/>
    <mergeCell ref="A1:B1"/>
    <mergeCell ref="A2:B2"/>
    <mergeCell ref="A5:B5"/>
    <mergeCell ref="A4:B4"/>
    <mergeCell ref="A11:B11"/>
    <mergeCell ref="A12:B12"/>
    <mergeCell ref="A13:B14"/>
    <mergeCell ref="A18:H18"/>
    <mergeCell ref="A22:H22"/>
    <mergeCell ref="A15:I15"/>
  </mergeCells>
  <dataValidations count="5">
    <dataValidation type="list" allowBlank="1" showInputMessage="1" showErrorMessage="1" sqref="E2">
      <formula1>"Aaa, Aa1, Aa2, Aa3, A1, A2, A3, Baa1, Baa2, Baa3"</formula1>
    </dataValidation>
    <dataValidation type="list" allowBlank="1" showInputMessage="1" showErrorMessage="1" sqref="D2">
      <formula1>"P-1, P-2, P-3"</formula1>
    </dataValidation>
    <dataValidation type="list" allowBlank="1" showInputMessage="1" showErrorMessage="1" sqref="F2">
      <formula1>"A-1+, A-1, A-2, A-3"</formula1>
    </dataValidation>
    <dataValidation type="list" allowBlank="1" showInputMessage="1" showErrorMessage="1" sqref="H2">
      <formula1>"F1+, F1, F2, F3"</formula1>
    </dataValidation>
    <dataValidation type="list" allowBlank="1" showInputMessage="1" showErrorMessage="1" sqref="I2 G2">
      <formula1>"AAA, AA+, AA, AA-, A+, A, A-, BBB+, BBB, BBB-"</formula1>
    </dataValidation>
  </dataValidations>
  <pageMargins left="0.7" right="0.7" top="0.75" bottom="0.75" header="0.3" footer="0.3"/>
  <pageSetup scale="99"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
  <sheetViews>
    <sheetView workbookViewId="0">
      <selection activeCell="D13" sqref="D13"/>
    </sheetView>
  </sheetViews>
  <sheetFormatPr defaultRowHeight="14.4" x14ac:dyDescent="0.3"/>
  <cols>
    <col min="1" max="1" width="30.88671875" bestFit="1" customWidth="1"/>
    <col min="2" max="3" width="45.77734375" customWidth="1"/>
    <col min="4" max="4" width="8" bestFit="1" customWidth="1"/>
  </cols>
  <sheetData>
    <row r="1" spans="1:6" x14ac:dyDescent="0.3">
      <c r="A1" s="12" t="s">
        <v>98</v>
      </c>
      <c r="B1" s="103">
        <f>IFERROR('Attachment A - Price Matrix'!B1:C1, " ")</f>
        <v>0</v>
      </c>
      <c r="C1" s="96"/>
      <c r="D1" s="96"/>
      <c r="E1" s="15"/>
      <c r="F1" s="15"/>
    </row>
    <row r="2" spans="1:6" x14ac:dyDescent="0.3">
      <c r="A2" s="13" t="s">
        <v>102</v>
      </c>
      <c r="B2" s="13" t="s">
        <v>104</v>
      </c>
      <c r="C2" s="13" t="s">
        <v>105</v>
      </c>
      <c r="D2" s="13" t="s">
        <v>103</v>
      </c>
    </row>
    <row r="3" spans="1:6" x14ac:dyDescent="0.3">
      <c r="A3" s="14" t="s">
        <v>124</v>
      </c>
      <c r="B3" s="1" t="s">
        <v>125</v>
      </c>
      <c r="C3" s="39"/>
      <c r="D3" s="45"/>
    </row>
    <row r="4" spans="1:6" x14ac:dyDescent="0.3">
      <c r="A4" s="14" t="s">
        <v>108</v>
      </c>
      <c r="B4" s="1" t="s">
        <v>109</v>
      </c>
      <c r="C4" s="39"/>
      <c r="D4" s="45"/>
    </row>
    <row r="5" spans="1:6" x14ac:dyDescent="0.3">
      <c r="A5" s="14" t="s">
        <v>106</v>
      </c>
      <c r="B5" s="16" t="s">
        <v>107</v>
      </c>
      <c r="C5" s="39"/>
      <c r="D5" s="45"/>
    </row>
    <row r="6" spans="1:6" x14ac:dyDescent="0.3">
      <c r="A6" s="14" t="s">
        <v>110</v>
      </c>
      <c r="B6" s="1" t="s">
        <v>111</v>
      </c>
      <c r="C6" s="39"/>
      <c r="D6" s="45"/>
    </row>
    <row r="7" spans="1:6" x14ac:dyDescent="0.3">
      <c r="A7" s="14" t="s">
        <v>112</v>
      </c>
      <c r="B7" s="1" t="s">
        <v>113</v>
      </c>
      <c r="C7" s="39"/>
      <c r="D7" s="45"/>
    </row>
    <row r="8" spans="1:6" x14ac:dyDescent="0.3">
      <c r="A8" s="14" t="s">
        <v>116</v>
      </c>
      <c r="B8" s="1" t="s">
        <v>117</v>
      </c>
      <c r="C8" s="39"/>
      <c r="D8" s="45"/>
    </row>
    <row r="9" spans="1:6" x14ac:dyDescent="0.3">
      <c r="A9" s="14" t="s">
        <v>118</v>
      </c>
      <c r="B9" s="1" t="s">
        <v>119</v>
      </c>
      <c r="C9" s="39"/>
      <c r="D9" s="45"/>
    </row>
    <row r="10" spans="1:6" x14ac:dyDescent="0.3">
      <c r="A10" s="14" t="s">
        <v>120</v>
      </c>
      <c r="B10" s="1" t="s">
        <v>121</v>
      </c>
      <c r="C10" s="39"/>
      <c r="D10" s="45"/>
    </row>
    <row r="11" spans="1:6" x14ac:dyDescent="0.3">
      <c r="A11" s="14" t="s">
        <v>114</v>
      </c>
      <c r="B11" s="1" t="s">
        <v>115</v>
      </c>
      <c r="C11" s="39"/>
      <c r="D11" s="45"/>
    </row>
    <row r="12" spans="1:6" x14ac:dyDescent="0.3">
      <c r="A12" s="14" t="s">
        <v>122</v>
      </c>
      <c r="B12" s="1" t="s">
        <v>123</v>
      </c>
      <c r="C12" s="39"/>
      <c r="D12" s="45"/>
    </row>
    <row r="13" spans="1:6" x14ac:dyDescent="0.3">
      <c r="A13" s="106" t="s">
        <v>126</v>
      </c>
      <c r="B13" s="107"/>
      <c r="C13" s="108"/>
      <c r="D13" s="13">
        <f>IFERROR(AVERAGE(D3:D12), 0)</f>
        <v>0</v>
      </c>
    </row>
  </sheetData>
  <sheetProtection password="EE23" sheet="1" objects="1" scenarios="1"/>
  <sortState ref="A3:D11">
    <sortCondition ref="A3:A11"/>
  </sortState>
  <mergeCells count="2">
    <mergeCell ref="B1:D1"/>
    <mergeCell ref="A13:C13"/>
  </mergeCells>
  <pageMargins left="0.7" right="0.7" top="0.75" bottom="0.75" header="0.3" footer="0.3"/>
  <pageSetup scale="95"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E10" sqref="E10"/>
    </sheetView>
  </sheetViews>
  <sheetFormatPr defaultRowHeight="14.4" x14ac:dyDescent="0.3"/>
  <cols>
    <col min="1" max="1" width="30.77734375" bestFit="1" customWidth="1"/>
    <col min="2" max="11" width="13.21875" customWidth="1"/>
  </cols>
  <sheetData>
    <row r="1" spans="1:11" x14ac:dyDescent="0.3">
      <c r="A1" s="54" t="s">
        <v>0</v>
      </c>
      <c r="B1" s="74" t="s">
        <v>80</v>
      </c>
      <c r="C1" s="75"/>
      <c r="D1" s="75"/>
      <c r="E1" s="75"/>
      <c r="F1" s="75"/>
      <c r="G1" s="75"/>
      <c r="H1" s="76"/>
      <c r="I1" s="68" t="s">
        <v>82</v>
      </c>
      <c r="J1" s="69"/>
      <c r="K1" s="70"/>
    </row>
    <row r="2" spans="1:11" ht="58.8" customHeight="1" x14ac:dyDescent="0.3">
      <c r="A2" s="55">
        <f>'Attachment A - Price Matrix'!B1</f>
        <v>0</v>
      </c>
      <c r="B2" s="49" t="s">
        <v>75</v>
      </c>
      <c r="C2" s="49" t="s">
        <v>76</v>
      </c>
      <c r="D2" s="49" t="s">
        <v>77</v>
      </c>
      <c r="E2" s="49" t="s">
        <v>78</v>
      </c>
      <c r="F2" s="49" t="s">
        <v>79</v>
      </c>
      <c r="G2" s="49" t="s">
        <v>85</v>
      </c>
      <c r="H2" s="49" t="s">
        <v>81</v>
      </c>
      <c r="I2" s="50" t="s">
        <v>83</v>
      </c>
      <c r="J2" s="50" t="s">
        <v>87</v>
      </c>
      <c r="K2" s="50" t="s">
        <v>88</v>
      </c>
    </row>
    <row r="3" spans="1:11" x14ac:dyDescent="0.3">
      <c r="A3" s="52" t="s">
        <v>86</v>
      </c>
      <c r="B3" s="8">
        <v>22900000</v>
      </c>
      <c r="C3" s="8">
        <v>526000</v>
      </c>
      <c r="D3" s="8">
        <v>3900000</v>
      </c>
      <c r="E3" s="8">
        <v>705000</v>
      </c>
      <c r="F3" s="8">
        <v>20700000</v>
      </c>
      <c r="G3" s="8">
        <f>SUM(B3:F3)/2</f>
        <v>24365500</v>
      </c>
      <c r="H3" s="8">
        <f>SUM(B3:F3)</f>
        <v>48731000</v>
      </c>
      <c r="I3" s="9">
        <v>100000</v>
      </c>
      <c r="J3" s="9">
        <f>MIN(B3:H3)+I3</f>
        <v>626000</v>
      </c>
      <c r="K3" s="9">
        <f>H3+I3</f>
        <v>48831000</v>
      </c>
    </row>
    <row r="4" spans="1:11" ht="14.4" customHeight="1" x14ac:dyDescent="0.3">
      <c r="A4" s="51" t="s">
        <v>308</v>
      </c>
      <c r="B4" s="46" t="str">
        <f>IF(('Attachment B - Financial Data'!$C5-'Attachment B - Financial Data'!$C6)*1000000&gt;B3*10, "Yes", "No")</f>
        <v>No</v>
      </c>
      <c r="C4" s="46" t="str">
        <f>IF(('Attachment B - Financial Data'!$C5-'Attachment B - Financial Data'!$C6)*1000000&gt;C3*10, "Yes", "No")</f>
        <v>No</v>
      </c>
      <c r="D4" s="46" t="str">
        <f>IF(('Attachment B - Financial Data'!$C5-'Attachment B - Financial Data'!$C6)*1000000&gt;D3*10, "Yes", "No")</f>
        <v>No</v>
      </c>
      <c r="E4" s="46" t="str">
        <f>IF(('Attachment B - Financial Data'!$C5-'Attachment B - Financial Data'!$C6)*1000000&gt;E3*10, "Yes", "No")</f>
        <v>No</v>
      </c>
      <c r="F4" s="46" t="str">
        <f>IF(('Attachment B - Financial Data'!$C5-'Attachment B - Financial Data'!$C6)*1000000&gt;F3*10, "Yes", "No")</f>
        <v>No</v>
      </c>
      <c r="G4" s="46" t="str">
        <f>IF(('Attachment B - Financial Data'!$C5-'Attachment B - Financial Data'!$C6)*1000000&gt;G3*10, "Yes", "No")</f>
        <v>No</v>
      </c>
      <c r="H4" s="46" t="str">
        <f>IF(('Attachment B - Financial Data'!$C5-'Attachment B - Financial Data'!$C6)*1000000&gt;H3*10, "Yes", "No")</f>
        <v>No</v>
      </c>
      <c r="I4" s="47" t="s">
        <v>309</v>
      </c>
      <c r="J4" s="46" t="str">
        <f>IF(('Attachment B - Financial Data'!$C5-'Attachment B - Financial Data'!$C6)*1000000&gt;J3*10, "Yes", "No")</f>
        <v>No</v>
      </c>
      <c r="K4" s="46" t="str">
        <f>IF(('Attachment B - Financial Data'!$C5-'Attachment B - Financial Data'!$C6)*1000000&gt;K3*10, "Yes", "No")</f>
        <v>No</v>
      </c>
    </row>
    <row r="5" spans="1:11" x14ac:dyDescent="0.3">
      <c r="A5" s="56" t="s">
        <v>323</v>
      </c>
      <c r="B5" s="57"/>
      <c r="C5" s="57"/>
      <c r="D5" s="57"/>
      <c r="E5" s="57"/>
      <c r="F5" s="57"/>
      <c r="G5" s="57"/>
      <c r="H5" s="57"/>
      <c r="I5" s="57"/>
      <c r="J5" s="57"/>
      <c r="K5" s="58"/>
    </row>
    <row r="6" spans="1:11" x14ac:dyDescent="0.3">
      <c r="A6" s="110"/>
      <c r="B6" s="39"/>
      <c r="C6" s="39"/>
      <c r="D6" s="39"/>
      <c r="E6" s="39"/>
      <c r="F6" s="39"/>
      <c r="G6" s="39"/>
      <c r="H6" s="39"/>
      <c r="I6" s="39"/>
      <c r="J6" s="39"/>
      <c r="K6" s="39"/>
    </row>
    <row r="7" spans="1:11" x14ac:dyDescent="0.3">
      <c r="A7" s="110"/>
      <c r="B7" s="39"/>
      <c r="C7" s="39"/>
      <c r="D7" s="39"/>
      <c r="E7" s="39"/>
      <c r="F7" s="39"/>
      <c r="G7" s="39"/>
      <c r="H7" s="39"/>
      <c r="I7" s="39"/>
      <c r="J7" s="39"/>
      <c r="K7" s="39"/>
    </row>
    <row r="8" spans="1:11" x14ac:dyDescent="0.3">
      <c r="A8" s="110"/>
      <c r="B8" s="39"/>
      <c r="C8" s="39"/>
      <c r="D8" s="39"/>
      <c r="E8" s="39"/>
      <c r="F8" s="39"/>
      <c r="G8" s="39"/>
      <c r="H8" s="39"/>
      <c r="I8" s="39"/>
      <c r="J8" s="39"/>
      <c r="K8" s="39"/>
    </row>
    <row r="9" spans="1:11" x14ac:dyDescent="0.3">
      <c r="A9" s="110"/>
      <c r="B9" s="39"/>
      <c r="C9" s="39"/>
      <c r="D9" s="39"/>
      <c r="E9" s="39"/>
      <c r="F9" s="39"/>
      <c r="G9" s="39"/>
      <c r="H9" s="39"/>
      <c r="I9" s="39"/>
      <c r="J9" s="39"/>
      <c r="K9" s="39"/>
    </row>
    <row r="10" spans="1:11" x14ac:dyDescent="0.3">
      <c r="A10" s="110"/>
      <c r="B10" s="39"/>
      <c r="C10" s="39"/>
      <c r="D10" s="39"/>
      <c r="E10" s="39"/>
      <c r="F10" s="39"/>
      <c r="G10" s="39"/>
      <c r="H10" s="39"/>
      <c r="I10" s="39"/>
      <c r="J10" s="39"/>
      <c r="K10" s="39"/>
    </row>
    <row r="11" spans="1:11" x14ac:dyDescent="0.3">
      <c r="A11" s="110"/>
      <c r="B11" s="39"/>
      <c r="C11" s="39"/>
      <c r="D11" s="39"/>
      <c r="E11" s="39"/>
      <c r="F11" s="39"/>
      <c r="G11" s="39"/>
      <c r="H11" s="39"/>
      <c r="I11" s="39"/>
      <c r="J11" s="39"/>
      <c r="K11" s="39"/>
    </row>
    <row r="12" spans="1:11" x14ac:dyDescent="0.3">
      <c r="A12" s="110"/>
      <c r="B12" s="39"/>
      <c r="C12" s="39"/>
      <c r="D12" s="39"/>
      <c r="E12" s="39"/>
      <c r="F12" s="39"/>
      <c r="G12" s="39"/>
      <c r="H12" s="39"/>
      <c r="I12" s="39"/>
      <c r="J12" s="39"/>
      <c r="K12" s="39"/>
    </row>
    <row r="13" spans="1:11" x14ac:dyDescent="0.3">
      <c r="A13" s="110"/>
      <c r="B13" s="39"/>
      <c r="C13" s="39"/>
      <c r="D13" s="39"/>
      <c r="E13" s="39"/>
      <c r="F13" s="39"/>
      <c r="G13" s="39"/>
      <c r="H13" s="39"/>
      <c r="I13" s="39"/>
      <c r="J13" s="39"/>
      <c r="K13" s="39"/>
    </row>
    <row r="14" spans="1:11" x14ac:dyDescent="0.3">
      <c r="A14" s="110"/>
      <c r="B14" s="39"/>
      <c r="C14" s="39"/>
      <c r="D14" s="39"/>
      <c r="E14" s="39"/>
      <c r="F14" s="39"/>
      <c r="G14" s="39"/>
      <c r="H14" s="39"/>
      <c r="I14" s="39"/>
      <c r="J14" s="39"/>
      <c r="K14" s="39"/>
    </row>
    <row r="15" spans="1:11" x14ac:dyDescent="0.3">
      <c r="A15" s="110"/>
      <c r="B15" s="39"/>
      <c r="C15" s="39"/>
      <c r="D15" s="39"/>
      <c r="E15" s="39"/>
      <c r="F15" s="39"/>
      <c r="G15" s="39"/>
      <c r="H15" s="39"/>
      <c r="I15" s="39"/>
      <c r="J15" s="39"/>
      <c r="K15" s="39"/>
    </row>
    <row r="16" spans="1:11" x14ac:dyDescent="0.3">
      <c r="A16" s="110"/>
      <c r="B16" s="39"/>
      <c r="C16" s="39"/>
      <c r="D16" s="39"/>
      <c r="E16" s="39"/>
      <c r="F16" s="39"/>
      <c r="G16" s="39"/>
      <c r="H16" s="39"/>
      <c r="I16" s="39"/>
      <c r="J16" s="39"/>
      <c r="K16" s="39"/>
    </row>
    <row r="17" spans="1:11" x14ac:dyDescent="0.3">
      <c r="A17" s="110"/>
      <c r="B17" s="39"/>
      <c r="C17" s="39"/>
      <c r="D17" s="39"/>
      <c r="E17" s="39"/>
      <c r="F17" s="39"/>
      <c r="G17" s="39"/>
      <c r="H17" s="39"/>
      <c r="I17" s="39"/>
      <c r="J17" s="39"/>
      <c r="K17" s="39"/>
    </row>
    <row r="18" spans="1:11" x14ac:dyDescent="0.3">
      <c r="A18" s="110"/>
      <c r="B18" s="39"/>
      <c r="C18" s="39"/>
      <c r="D18" s="39"/>
      <c r="E18" s="39"/>
      <c r="F18" s="39"/>
      <c r="G18" s="39"/>
      <c r="H18" s="39"/>
      <c r="I18" s="39"/>
      <c r="J18" s="39"/>
      <c r="K18" s="39"/>
    </row>
    <row r="19" spans="1:11" x14ac:dyDescent="0.3">
      <c r="A19" s="110"/>
      <c r="B19" s="39"/>
      <c r="C19" s="39"/>
      <c r="D19" s="39"/>
      <c r="E19" s="39"/>
      <c r="F19" s="39"/>
      <c r="G19" s="39"/>
      <c r="H19" s="39"/>
      <c r="I19" s="39"/>
      <c r="J19" s="39"/>
      <c r="K19" s="39"/>
    </row>
    <row r="20" spans="1:11" x14ac:dyDescent="0.3">
      <c r="A20" s="110"/>
      <c r="B20" s="39"/>
      <c r="C20" s="39"/>
      <c r="D20" s="39"/>
      <c r="E20" s="39"/>
      <c r="F20" s="39"/>
      <c r="G20" s="39"/>
      <c r="H20" s="39"/>
      <c r="I20" s="39"/>
      <c r="J20" s="39"/>
      <c r="K20" s="39"/>
    </row>
    <row r="21" spans="1:11" x14ac:dyDescent="0.3">
      <c r="A21" s="110"/>
      <c r="B21" s="39"/>
      <c r="C21" s="39"/>
      <c r="D21" s="39"/>
      <c r="E21" s="39"/>
      <c r="F21" s="39"/>
      <c r="G21" s="39"/>
      <c r="H21" s="39"/>
      <c r="I21" s="39"/>
      <c r="J21" s="39"/>
      <c r="K21" s="39"/>
    </row>
    <row r="22" spans="1:11" x14ac:dyDescent="0.3">
      <c r="A22" s="110"/>
      <c r="B22" s="39"/>
      <c r="C22" s="39"/>
      <c r="D22" s="39"/>
      <c r="E22" s="39"/>
      <c r="F22" s="39"/>
      <c r="G22" s="39"/>
      <c r="H22" s="39"/>
      <c r="I22" s="39"/>
      <c r="J22" s="39"/>
      <c r="K22" s="39"/>
    </row>
    <row r="23" spans="1:11" x14ac:dyDescent="0.3">
      <c r="A23" s="110"/>
      <c r="B23" s="39"/>
      <c r="C23" s="39"/>
      <c r="D23" s="39"/>
      <c r="E23" s="39"/>
      <c r="F23" s="39"/>
      <c r="G23" s="39"/>
      <c r="H23" s="39"/>
      <c r="I23" s="39"/>
      <c r="J23" s="39"/>
      <c r="K23" s="39"/>
    </row>
    <row r="24" spans="1:11" x14ac:dyDescent="0.3">
      <c r="A24" s="110"/>
      <c r="B24" s="39"/>
      <c r="C24" s="39"/>
      <c r="D24" s="39"/>
      <c r="E24" s="39"/>
      <c r="F24" s="39"/>
      <c r="G24" s="39"/>
      <c r="H24" s="39"/>
      <c r="I24" s="39"/>
      <c r="J24" s="39"/>
      <c r="K24" s="39"/>
    </row>
    <row r="25" spans="1:11" x14ac:dyDescent="0.3">
      <c r="A25" s="110"/>
      <c r="B25" s="39"/>
      <c r="C25" s="39"/>
      <c r="D25" s="39"/>
      <c r="E25" s="39"/>
      <c r="F25" s="39"/>
      <c r="G25" s="39"/>
      <c r="H25" s="39"/>
      <c r="I25" s="39"/>
      <c r="J25" s="39"/>
      <c r="K25" s="39"/>
    </row>
    <row r="26" spans="1:11" x14ac:dyDescent="0.3">
      <c r="A26" s="110"/>
      <c r="B26" s="39"/>
      <c r="C26" s="39"/>
      <c r="D26" s="39"/>
      <c r="E26" s="39"/>
      <c r="F26" s="39"/>
      <c r="G26" s="39"/>
      <c r="H26" s="39"/>
      <c r="I26" s="39"/>
      <c r="J26" s="39"/>
      <c r="K26" s="39"/>
    </row>
    <row r="27" spans="1:11" x14ac:dyDescent="0.3">
      <c r="A27" s="110"/>
      <c r="B27" s="39"/>
      <c r="C27" s="39"/>
      <c r="D27" s="39"/>
      <c r="E27" s="39"/>
      <c r="F27" s="39"/>
      <c r="G27" s="39"/>
      <c r="H27" s="39"/>
      <c r="I27" s="39"/>
      <c r="J27" s="39"/>
      <c r="K27" s="39"/>
    </row>
    <row r="28" spans="1:11" x14ac:dyDescent="0.3">
      <c r="A28" s="110"/>
      <c r="B28" s="39"/>
      <c r="C28" s="39"/>
      <c r="D28" s="39"/>
      <c r="E28" s="39"/>
      <c r="F28" s="39"/>
      <c r="G28" s="39"/>
      <c r="H28" s="39"/>
      <c r="I28" s="39"/>
      <c r="J28" s="39"/>
      <c r="K28" s="39"/>
    </row>
    <row r="29" spans="1:11" x14ac:dyDescent="0.3">
      <c r="A29" s="110"/>
      <c r="B29" s="39"/>
      <c r="C29" s="39"/>
      <c r="D29" s="39"/>
      <c r="E29" s="39"/>
      <c r="F29" s="39"/>
      <c r="G29" s="39"/>
      <c r="H29" s="39"/>
      <c r="I29" s="39"/>
      <c r="J29" s="39"/>
      <c r="K29" s="39"/>
    </row>
    <row r="30" spans="1:11" x14ac:dyDescent="0.3">
      <c r="A30" s="110"/>
      <c r="B30" s="39"/>
      <c r="C30" s="39"/>
      <c r="D30" s="39"/>
      <c r="E30" s="39"/>
      <c r="F30" s="39"/>
      <c r="G30" s="39"/>
      <c r="H30" s="39"/>
      <c r="I30" s="39"/>
      <c r="J30" s="39"/>
      <c r="K30" s="39"/>
    </row>
    <row r="31" spans="1:11" x14ac:dyDescent="0.3">
      <c r="A31" s="110"/>
      <c r="B31" s="39"/>
      <c r="C31" s="39"/>
      <c r="D31" s="39"/>
      <c r="E31" s="39"/>
      <c r="F31" s="39"/>
      <c r="G31" s="39"/>
      <c r="H31" s="39"/>
      <c r="I31" s="39"/>
      <c r="J31" s="39"/>
      <c r="K31" s="39"/>
    </row>
  </sheetData>
  <sheetProtection password="EE23" sheet="1" objects="1" scenarios="1"/>
  <mergeCells count="3">
    <mergeCell ref="A5:K5"/>
    <mergeCell ref="B1:H1"/>
    <mergeCell ref="I1:K1"/>
  </mergeCells>
  <conditionalFormatting sqref="B4:H4">
    <cfRule type="cellIs" dxfId="2" priority="3" operator="equal">
      <formula>"No"</formula>
    </cfRule>
  </conditionalFormatting>
  <conditionalFormatting sqref="J4">
    <cfRule type="cellIs" dxfId="1" priority="2" operator="equal">
      <formula>"No"</formula>
    </cfRule>
  </conditionalFormatting>
  <conditionalFormatting sqref="K4">
    <cfRule type="cellIs" dxfId="0" priority="1" operator="equal">
      <formula>"No"</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workbookViewId="0">
      <selection activeCell="A9" sqref="A9"/>
    </sheetView>
  </sheetViews>
  <sheetFormatPr defaultRowHeight="14.4" x14ac:dyDescent="0.3"/>
  <cols>
    <col min="1" max="1" width="8.5546875" style="36" bestFit="1" customWidth="1"/>
    <col min="2" max="2" width="178.44140625" style="36" customWidth="1"/>
    <col min="3" max="16384" width="8.88671875" style="36"/>
  </cols>
  <sheetData>
    <row r="1" spans="1:2" x14ac:dyDescent="0.3">
      <c r="A1" s="10" t="s">
        <v>270</v>
      </c>
      <c r="B1" s="10" t="s">
        <v>271</v>
      </c>
    </row>
    <row r="2" spans="1:2" x14ac:dyDescent="0.3">
      <c r="A2" s="56" t="s">
        <v>280</v>
      </c>
      <c r="B2" s="57"/>
    </row>
    <row r="3" spans="1:2" x14ac:dyDescent="0.3">
      <c r="A3" s="37" t="s">
        <v>325</v>
      </c>
      <c r="B3" s="43" t="s">
        <v>337</v>
      </c>
    </row>
    <row r="4" spans="1:2" x14ac:dyDescent="0.3">
      <c r="A4" s="37" t="s">
        <v>272</v>
      </c>
      <c r="B4" s="43" t="s">
        <v>273</v>
      </c>
    </row>
    <row r="5" spans="1:2" ht="57.6" x14ac:dyDescent="0.3">
      <c r="A5" s="37" t="s">
        <v>274</v>
      </c>
      <c r="B5" s="16" t="s">
        <v>306</v>
      </c>
    </row>
    <row r="6" spans="1:2" x14ac:dyDescent="0.3">
      <c r="A6" s="37" t="s">
        <v>275</v>
      </c>
      <c r="B6" s="43" t="s">
        <v>313</v>
      </c>
    </row>
    <row r="7" spans="1:2" ht="43.2" x14ac:dyDescent="0.3">
      <c r="A7" s="37" t="s">
        <v>276</v>
      </c>
      <c r="B7" s="16" t="s">
        <v>310</v>
      </c>
    </row>
    <row r="8" spans="1:2" x14ac:dyDescent="0.3">
      <c r="A8" s="37" t="s">
        <v>341</v>
      </c>
      <c r="B8" s="43" t="s">
        <v>291</v>
      </c>
    </row>
    <row r="9" spans="1:2" x14ac:dyDescent="0.3">
      <c r="A9" s="37" t="s">
        <v>334</v>
      </c>
      <c r="B9" s="43" t="s">
        <v>335</v>
      </c>
    </row>
    <row r="10" spans="1:2" x14ac:dyDescent="0.3">
      <c r="A10" s="37" t="s">
        <v>311</v>
      </c>
      <c r="B10" s="43" t="s">
        <v>336</v>
      </c>
    </row>
    <row r="11" spans="1:2" x14ac:dyDescent="0.3">
      <c r="A11" s="37" t="s">
        <v>312</v>
      </c>
      <c r="B11" s="43" t="s">
        <v>292</v>
      </c>
    </row>
    <row r="12" spans="1:2" x14ac:dyDescent="0.3">
      <c r="A12" s="37" t="s">
        <v>338</v>
      </c>
      <c r="B12" s="43" t="s">
        <v>295</v>
      </c>
    </row>
    <row r="13" spans="1:2" x14ac:dyDescent="0.3">
      <c r="A13" s="37" t="s">
        <v>339</v>
      </c>
      <c r="B13" s="43" t="s">
        <v>278</v>
      </c>
    </row>
    <row r="14" spans="1:2" ht="28.8" x14ac:dyDescent="0.3">
      <c r="A14" s="37" t="s">
        <v>340</v>
      </c>
      <c r="B14" s="16" t="s">
        <v>279</v>
      </c>
    </row>
    <row r="15" spans="1:2" x14ac:dyDescent="0.3">
      <c r="A15" s="109" t="s">
        <v>281</v>
      </c>
      <c r="B15" s="109"/>
    </row>
    <row r="16" spans="1:2" x14ac:dyDescent="0.3">
      <c r="A16" s="37" t="s">
        <v>282</v>
      </c>
      <c r="B16" s="16" t="s">
        <v>283</v>
      </c>
    </row>
    <row r="17" spans="1:2" x14ac:dyDescent="0.3">
      <c r="A17" s="37" t="s">
        <v>284</v>
      </c>
      <c r="B17" s="16" t="s">
        <v>305</v>
      </c>
    </row>
    <row r="18" spans="1:2" ht="28.8" x14ac:dyDescent="0.3">
      <c r="A18" s="37" t="s">
        <v>285</v>
      </c>
      <c r="B18" s="16" t="s">
        <v>293</v>
      </c>
    </row>
    <row r="19" spans="1:2" ht="28.8" x14ac:dyDescent="0.3">
      <c r="A19" s="37" t="s">
        <v>286</v>
      </c>
      <c r="B19" s="16" t="s">
        <v>294</v>
      </c>
    </row>
    <row r="20" spans="1:2" x14ac:dyDescent="0.3">
      <c r="A20" s="109" t="s">
        <v>287</v>
      </c>
      <c r="B20" s="109"/>
    </row>
    <row r="21" spans="1:2" x14ac:dyDescent="0.3">
      <c r="A21" s="37" t="s">
        <v>288</v>
      </c>
      <c r="B21" s="16" t="s">
        <v>289</v>
      </c>
    </row>
    <row r="22" spans="1:2" ht="28.8" x14ac:dyDescent="0.3">
      <c r="A22" s="37" t="s">
        <v>290</v>
      </c>
      <c r="B22" s="16" t="s">
        <v>307</v>
      </c>
    </row>
    <row r="23" spans="1:2" x14ac:dyDescent="0.3">
      <c r="A23" s="109" t="s">
        <v>327</v>
      </c>
      <c r="B23" s="109"/>
    </row>
    <row r="24" spans="1:2" ht="86.4" x14ac:dyDescent="0.3">
      <c r="A24" s="37" t="s">
        <v>328</v>
      </c>
      <c r="B24" s="16" t="s">
        <v>329</v>
      </c>
    </row>
  </sheetData>
  <sheetProtection password="EE23" sheet="1" objects="1" scenarios="1"/>
  <mergeCells count="4">
    <mergeCell ref="A2:B2"/>
    <mergeCell ref="A15:B15"/>
    <mergeCell ref="A20:B20"/>
    <mergeCell ref="A23:B23"/>
  </mergeCells>
  <pageMargins left="0.7" right="0.7" top="0.75" bottom="0.7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selection activeCell="B35" sqref="B35"/>
    </sheetView>
  </sheetViews>
  <sheetFormatPr defaultColWidth="97" defaultRowHeight="13.2" x14ac:dyDescent="0.25"/>
  <cols>
    <col min="1" max="1" width="34.6640625" style="21" bestFit="1" customWidth="1"/>
    <col min="2" max="2" width="129.6640625" style="22" customWidth="1"/>
    <col min="3" max="16384" width="97" style="21"/>
  </cols>
  <sheetData>
    <row r="1" spans="1:2" x14ac:dyDescent="0.25">
      <c r="A1" s="32" t="s">
        <v>258</v>
      </c>
      <c r="B1" s="31" t="s">
        <v>257</v>
      </c>
    </row>
    <row r="2" spans="1:2" x14ac:dyDescent="0.25">
      <c r="A2" s="24" t="s">
        <v>2</v>
      </c>
    </row>
    <row r="3" spans="1:2" x14ac:dyDescent="0.25">
      <c r="A3" s="23" t="s">
        <v>3</v>
      </c>
      <c r="B3" s="22" t="s">
        <v>256</v>
      </c>
    </row>
    <row r="4" spans="1:2" x14ac:dyDescent="0.25">
      <c r="A4" s="23" t="s">
        <v>255</v>
      </c>
      <c r="B4" s="22" t="s">
        <v>254</v>
      </c>
    </row>
    <row r="5" spans="1:2" x14ac:dyDescent="0.25">
      <c r="A5" s="23" t="s">
        <v>253</v>
      </c>
      <c r="B5" s="22" t="s">
        <v>252</v>
      </c>
    </row>
    <row r="6" spans="1:2" x14ac:dyDescent="0.25">
      <c r="A6" s="23" t="s">
        <v>251</v>
      </c>
      <c r="B6" s="22" t="s">
        <v>250</v>
      </c>
    </row>
    <row r="7" spans="1:2" x14ac:dyDescent="0.25">
      <c r="A7" s="29" t="s">
        <v>249</v>
      </c>
    </row>
    <row r="8" spans="1:2" x14ac:dyDescent="0.25">
      <c r="A8" s="23" t="s">
        <v>248</v>
      </c>
      <c r="B8" s="22" t="s">
        <v>247</v>
      </c>
    </row>
    <row r="9" spans="1:2" x14ac:dyDescent="0.25">
      <c r="A9" s="23" t="s">
        <v>246</v>
      </c>
      <c r="B9" s="22" t="s">
        <v>222</v>
      </c>
    </row>
    <row r="10" spans="1:2" x14ac:dyDescent="0.25">
      <c r="A10" s="23" t="s">
        <v>245</v>
      </c>
      <c r="B10" s="22" t="s">
        <v>244</v>
      </c>
    </row>
    <row r="11" spans="1:2" x14ac:dyDescent="0.25">
      <c r="A11" s="23" t="s">
        <v>243</v>
      </c>
      <c r="B11" s="22" t="s">
        <v>242</v>
      </c>
    </row>
    <row r="12" spans="1:2" x14ac:dyDescent="0.25">
      <c r="A12" s="23" t="s">
        <v>241</v>
      </c>
      <c r="B12" s="22" t="s">
        <v>240</v>
      </c>
    </row>
    <row r="13" spans="1:2" x14ac:dyDescent="0.25">
      <c r="A13" s="23" t="s">
        <v>239</v>
      </c>
      <c r="B13" s="22" t="s">
        <v>238</v>
      </c>
    </row>
    <row r="14" spans="1:2" x14ac:dyDescent="0.25">
      <c r="A14" s="23" t="s">
        <v>237</v>
      </c>
      <c r="B14" s="22" t="s">
        <v>236</v>
      </c>
    </row>
    <row r="15" spans="1:2" x14ac:dyDescent="0.25">
      <c r="A15" s="23" t="s">
        <v>235</v>
      </c>
      <c r="B15" s="22" t="s">
        <v>234</v>
      </c>
    </row>
    <row r="16" spans="1:2" x14ac:dyDescent="0.25">
      <c r="A16" s="23" t="s">
        <v>233</v>
      </c>
      <c r="B16" s="22" t="s">
        <v>232</v>
      </c>
    </row>
    <row r="17" spans="1:2" x14ac:dyDescent="0.25">
      <c r="A17" s="23" t="s">
        <v>231</v>
      </c>
      <c r="B17" s="22" t="s">
        <v>230</v>
      </c>
    </row>
    <row r="18" spans="1:2" x14ac:dyDescent="0.25">
      <c r="A18" s="23" t="s">
        <v>229</v>
      </c>
      <c r="B18" s="22" t="s">
        <v>228</v>
      </c>
    </row>
    <row r="19" spans="1:2" x14ac:dyDescent="0.25">
      <c r="A19" s="23" t="s">
        <v>227</v>
      </c>
      <c r="B19" s="22" t="s">
        <v>226</v>
      </c>
    </row>
    <row r="20" spans="1:2" x14ac:dyDescent="0.25">
      <c r="A20" s="23" t="s">
        <v>225</v>
      </c>
      <c r="B20" s="22" t="s">
        <v>224</v>
      </c>
    </row>
    <row r="21" spans="1:2" x14ac:dyDescent="0.25">
      <c r="A21" s="23" t="s">
        <v>223</v>
      </c>
      <c r="B21" s="22" t="s">
        <v>222</v>
      </c>
    </row>
    <row r="22" spans="1:2" x14ac:dyDescent="0.25">
      <c r="A22" s="23" t="s">
        <v>221</v>
      </c>
      <c r="B22" s="22" t="s">
        <v>220</v>
      </c>
    </row>
    <row r="23" spans="1:2" x14ac:dyDescent="0.25">
      <c r="A23" s="23" t="s">
        <v>219</v>
      </c>
      <c r="B23" s="22" t="s">
        <v>218</v>
      </c>
    </row>
    <row r="24" spans="1:2" x14ac:dyDescent="0.25">
      <c r="A24" s="24" t="s">
        <v>6</v>
      </c>
    </row>
    <row r="25" spans="1:2" x14ac:dyDescent="0.25">
      <c r="A25" s="23" t="s">
        <v>7</v>
      </c>
      <c r="B25" s="22" t="s">
        <v>217</v>
      </c>
    </row>
    <row r="26" spans="1:2" x14ac:dyDescent="0.25">
      <c r="A26" s="23" t="s">
        <v>8</v>
      </c>
      <c r="B26" s="22" t="s">
        <v>216</v>
      </c>
    </row>
    <row r="27" spans="1:2" x14ac:dyDescent="0.25">
      <c r="A27" s="23" t="s">
        <v>215</v>
      </c>
      <c r="B27" s="22" t="s">
        <v>214</v>
      </c>
    </row>
    <row r="28" spans="1:2" ht="12.6" customHeight="1" x14ac:dyDescent="0.25">
      <c r="A28" s="23" t="s">
        <v>10</v>
      </c>
      <c r="B28" s="22" t="s">
        <v>213</v>
      </c>
    </row>
    <row r="29" spans="1:2" ht="12.6" customHeight="1" x14ac:dyDescent="0.25">
      <c r="A29" s="23" t="s">
        <v>15</v>
      </c>
      <c r="B29" s="22" t="s">
        <v>212</v>
      </c>
    </row>
    <row r="30" spans="1:2" x14ac:dyDescent="0.25">
      <c r="A30" s="23" t="s">
        <v>211</v>
      </c>
      <c r="B30" s="22" t="s">
        <v>210</v>
      </c>
    </row>
    <row r="31" spans="1:2" x14ac:dyDescent="0.25">
      <c r="A31" s="23" t="s">
        <v>209</v>
      </c>
      <c r="B31" s="22" t="s">
        <v>208</v>
      </c>
    </row>
    <row r="32" spans="1:2" x14ac:dyDescent="0.25">
      <c r="A32" s="23" t="s">
        <v>207</v>
      </c>
      <c r="B32" s="22" t="s">
        <v>206</v>
      </c>
    </row>
    <row r="33" spans="1:3" x14ac:dyDescent="0.25">
      <c r="A33" s="23" t="s">
        <v>205</v>
      </c>
    </row>
    <row r="34" spans="1:3" ht="26.4" x14ac:dyDescent="0.25">
      <c r="A34" s="23" t="s">
        <v>204</v>
      </c>
      <c r="B34" s="22" t="s">
        <v>333</v>
      </c>
    </row>
    <row r="35" spans="1:3" x14ac:dyDescent="0.25">
      <c r="A35" s="23" t="s">
        <v>22</v>
      </c>
      <c r="B35" s="22" t="s">
        <v>203</v>
      </c>
    </row>
    <row r="36" spans="1:3" x14ac:dyDescent="0.25">
      <c r="A36" s="23" t="s">
        <v>202</v>
      </c>
      <c r="B36" s="22" t="s">
        <v>201</v>
      </c>
    </row>
    <row r="37" spans="1:3" x14ac:dyDescent="0.25">
      <c r="A37" s="23" t="s">
        <v>200</v>
      </c>
      <c r="B37" s="22" t="s">
        <v>199</v>
      </c>
    </row>
    <row r="38" spans="1:3" x14ac:dyDescent="0.25">
      <c r="A38" s="23" t="s">
        <v>198</v>
      </c>
      <c r="B38" s="22" t="s">
        <v>197</v>
      </c>
    </row>
    <row r="39" spans="1:3" x14ac:dyDescent="0.25">
      <c r="A39" s="23" t="s">
        <v>196</v>
      </c>
      <c r="B39" s="22" t="s">
        <v>195</v>
      </c>
    </row>
    <row r="40" spans="1:3" x14ac:dyDescent="0.25">
      <c r="A40" s="23" t="s">
        <v>25</v>
      </c>
      <c r="B40" s="22" t="s">
        <v>194</v>
      </c>
    </row>
    <row r="41" spans="1:3" x14ac:dyDescent="0.25">
      <c r="A41" s="23" t="s">
        <v>193</v>
      </c>
      <c r="B41" s="22" t="s">
        <v>192</v>
      </c>
    </row>
    <row r="42" spans="1:3" x14ac:dyDescent="0.25">
      <c r="A42" s="23" t="s">
        <v>26</v>
      </c>
      <c r="B42" s="22" t="s">
        <v>191</v>
      </c>
    </row>
    <row r="43" spans="1:3" x14ac:dyDescent="0.25">
      <c r="A43" s="23" t="s">
        <v>190</v>
      </c>
      <c r="B43" s="22" t="s">
        <v>189</v>
      </c>
    </row>
    <row r="44" spans="1:3" x14ac:dyDescent="0.25">
      <c r="A44" s="23" t="s">
        <v>28</v>
      </c>
      <c r="B44" s="22" t="s">
        <v>188</v>
      </c>
    </row>
    <row r="45" spans="1:3" ht="28.8" customHeight="1" x14ac:dyDescent="0.25">
      <c r="A45" s="23" t="s">
        <v>187</v>
      </c>
      <c r="B45" s="30" t="s">
        <v>267</v>
      </c>
      <c r="C45" s="30"/>
    </row>
    <row r="46" spans="1:3" ht="26.4" x14ac:dyDescent="0.25">
      <c r="A46" s="23" t="s">
        <v>186</v>
      </c>
      <c r="B46" s="28" t="s">
        <v>185</v>
      </c>
    </row>
    <row r="47" spans="1:3" x14ac:dyDescent="0.25">
      <c r="A47" s="29" t="s">
        <v>29</v>
      </c>
    </row>
    <row r="48" spans="1:3" x14ac:dyDescent="0.25">
      <c r="A48" s="23" t="s">
        <v>184</v>
      </c>
      <c r="B48" s="22" t="s">
        <v>183</v>
      </c>
    </row>
    <row r="49" spans="1:2" x14ac:dyDescent="0.25">
      <c r="A49" s="23" t="s">
        <v>31</v>
      </c>
      <c r="B49" s="22" t="s">
        <v>182</v>
      </c>
    </row>
    <row r="50" spans="1:2" s="35" customFormat="1" x14ac:dyDescent="0.25">
      <c r="A50" s="34" t="s">
        <v>34</v>
      </c>
      <c r="B50" s="30"/>
    </row>
    <row r="51" spans="1:2" x14ac:dyDescent="0.25">
      <c r="A51" s="23" t="s">
        <v>181</v>
      </c>
    </row>
    <row r="52" spans="1:2" x14ac:dyDescent="0.25">
      <c r="A52" s="23" t="s">
        <v>38</v>
      </c>
      <c r="B52" s="22" t="s">
        <v>180</v>
      </c>
    </row>
    <row r="53" spans="1:2" x14ac:dyDescent="0.25">
      <c r="A53" s="23" t="s">
        <v>179</v>
      </c>
      <c r="B53" s="22" t="s">
        <v>178</v>
      </c>
    </row>
    <row r="54" spans="1:2" x14ac:dyDescent="0.25">
      <c r="A54" s="25" t="s">
        <v>41</v>
      </c>
    </row>
    <row r="55" spans="1:2" x14ac:dyDescent="0.25">
      <c r="A55" s="23" t="s">
        <v>42</v>
      </c>
      <c r="B55" s="22" t="s">
        <v>177</v>
      </c>
    </row>
    <row r="56" spans="1:2" x14ac:dyDescent="0.25">
      <c r="A56" s="23" t="s">
        <v>176</v>
      </c>
      <c r="B56" s="22" t="s">
        <v>175</v>
      </c>
    </row>
    <row r="57" spans="1:2" ht="29.4" customHeight="1" x14ac:dyDescent="0.25">
      <c r="A57" s="23" t="s">
        <v>174</v>
      </c>
      <c r="B57" s="22" t="s">
        <v>173</v>
      </c>
    </row>
    <row r="58" spans="1:2" x14ac:dyDescent="0.25">
      <c r="A58" s="23" t="s">
        <v>44</v>
      </c>
      <c r="B58" s="22" t="s">
        <v>172</v>
      </c>
    </row>
    <row r="59" spans="1:2" x14ac:dyDescent="0.25">
      <c r="A59" s="23" t="s">
        <v>45</v>
      </c>
      <c r="B59" s="28" t="s">
        <v>171</v>
      </c>
    </row>
    <row r="60" spans="1:2" x14ac:dyDescent="0.25">
      <c r="A60" s="23" t="s">
        <v>170</v>
      </c>
      <c r="B60" s="28" t="s">
        <v>169</v>
      </c>
    </row>
    <row r="61" spans="1:2" x14ac:dyDescent="0.25">
      <c r="A61" s="23" t="s">
        <v>168</v>
      </c>
      <c r="B61" s="28" t="s">
        <v>167</v>
      </c>
    </row>
    <row r="62" spans="1:2" x14ac:dyDescent="0.25">
      <c r="A62" s="23" t="s">
        <v>166</v>
      </c>
      <c r="B62" s="27" t="s">
        <v>165</v>
      </c>
    </row>
    <row r="63" spans="1:2" x14ac:dyDescent="0.25">
      <c r="A63" s="23" t="s">
        <v>164</v>
      </c>
      <c r="B63" s="27" t="s">
        <v>163</v>
      </c>
    </row>
    <row r="64" spans="1:2" x14ac:dyDescent="0.25">
      <c r="A64" s="23" t="s">
        <v>162</v>
      </c>
      <c r="B64" s="27" t="s">
        <v>161</v>
      </c>
    </row>
    <row r="65" spans="1:2" ht="15.6" customHeight="1" x14ac:dyDescent="0.25">
      <c r="A65" s="26" t="s">
        <v>160</v>
      </c>
      <c r="B65" s="22" t="s">
        <v>159</v>
      </c>
    </row>
    <row r="66" spans="1:2" x14ac:dyDescent="0.25">
      <c r="A66" s="24" t="s">
        <v>158</v>
      </c>
    </row>
    <row r="67" spans="1:2" x14ac:dyDescent="0.25">
      <c r="A67" s="23" t="s">
        <v>157</v>
      </c>
      <c r="B67" s="22" t="s">
        <v>156</v>
      </c>
    </row>
    <row r="68" spans="1:2" x14ac:dyDescent="0.25">
      <c r="A68" s="23" t="s">
        <v>155</v>
      </c>
      <c r="B68" s="22" t="s">
        <v>154</v>
      </c>
    </row>
    <row r="69" spans="1:2" ht="13.2" customHeight="1" x14ac:dyDescent="0.25">
      <c r="A69" s="23" t="s">
        <v>153</v>
      </c>
      <c r="B69" s="22" t="s">
        <v>152</v>
      </c>
    </row>
    <row r="70" spans="1:2" x14ac:dyDescent="0.25">
      <c r="A70" s="23" t="s">
        <v>151</v>
      </c>
      <c r="B70" s="22" t="s">
        <v>150</v>
      </c>
    </row>
    <row r="71" spans="1:2" x14ac:dyDescent="0.25">
      <c r="A71" s="23" t="s">
        <v>149</v>
      </c>
      <c r="B71" s="22" t="s">
        <v>148</v>
      </c>
    </row>
    <row r="72" spans="1:2" x14ac:dyDescent="0.25">
      <c r="A72" s="25" t="s">
        <v>50</v>
      </c>
    </row>
    <row r="73" spans="1:2" x14ac:dyDescent="0.25">
      <c r="A73" s="23" t="s">
        <v>51</v>
      </c>
      <c r="B73" s="22" t="s">
        <v>147</v>
      </c>
    </row>
    <row r="74" spans="1:2" x14ac:dyDescent="0.25">
      <c r="A74" s="23" t="s">
        <v>53</v>
      </c>
      <c r="B74" s="22" t="s">
        <v>145</v>
      </c>
    </row>
    <row r="75" spans="1:2" x14ac:dyDescent="0.25">
      <c r="A75" s="23" t="s">
        <v>54</v>
      </c>
      <c r="B75" s="22" t="s">
        <v>145</v>
      </c>
    </row>
    <row r="76" spans="1:2" x14ac:dyDescent="0.25">
      <c r="A76" s="23" t="s">
        <v>146</v>
      </c>
      <c r="B76" s="22" t="s">
        <v>145</v>
      </c>
    </row>
    <row r="77" spans="1:2" x14ac:dyDescent="0.25">
      <c r="A77" s="23" t="s">
        <v>56</v>
      </c>
      <c r="B77" s="22" t="s">
        <v>144</v>
      </c>
    </row>
    <row r="78" spans="1:2" x14ac:dyDescent="0.25">
      <c r="A78" s="23" t="s">
        <v>57</v>
      </c>
      <c r="B78" s="22" t="s">
        <v>143</v>
      </c>
    </row>
    <row r="79" spans="1:2" x14ac:dyDescent="0.25">
      <c r="A79" s="23" t="s">
        <v>142</v>
      </c>
      <c r="B79" s="22" t="s">
        <v>141</v>
      </c>
    </row>
    <row r="80" spans="1:2" x14ac:dyDescent="0.25">
      <c r="A80" s="23" t="s">
        <v>60</v>
      </c>
      <c r="B80" s="22" t="s">
        <v>140</v>
      </c>
    </row>
    <row r="81" spans="1:2" x14ac:dyDescent="0.25">
      <c r="A81" s="23" t="s">
        <v>61</v>
      </c>
      <c r="B81" s="22" t="s">
        <v>139</v>
      </c>
    </row>
    <row r="82" spans="1:2" x14ac:dyDescent="0.25">
      <c r="A82" s="23" t="s">
        <v>62</v>
      </c>
      <c r="B82" s="22" t="s">
        <v>138</v>
      </c>
    </row>
    <row r="83" spans="1:2" x14ac:dyDescent="0.25">
      <c r="A83" s="24" t="s">
        <v>63</v>
      </c>
    </row>
    <row r="84" spans="1:2" x14ac:dyDescent="0.25">
      <c r="A84" s="23" t="s">
        <v>64</v>
      </c>
      <c r="B84" s="22" t="s">
        <v>137</v>
      </c>
    </row>
  </sheetData>
  <sheetProtection password="EE23" sheet="1" objects="1" scenario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of Revisions</vt:lpstr>
      <vt:lpstr>Attachment A - Price Matrix</vt:lpstr>
      <vt:lpstr>Attachment B - Financial Data</vt:lpstr>
      <vt:lpstr>Attachment C - Locations</vt:lpstr>
      <vt:lpstr>Attachment D - Add'l Svs</vt:lpstr>
      <vt:lpstr>Instructions</vt:lpstr>
      <vt:lpstr>Glossary to Attachment A</vt:lpstr>
      <vt:lpstr>'Attachment A - Price Matrix'!Print_Area</vt:lpstr>
      <vt:lpstr>'Attachment B - Financial Data'!Print_Area</vt:lpstr>
      <vt:lpstr>'Attachment C - Locations'!Print_Area</vt:lpstr>
      <vt:lpstr>Instructions!Print_Area</vt:lpstr>
      <vt:lpstr>'Attachment A - Price Matrix'!Print_Titles</vt:lpstr>
      <vt:lpstr>'Glossary to Attachment 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Hubbard, Daryan</dc:creator>
  <cp:lastModifiedBy>Hubbard, Daryan</cp:lastModifiedBy>
  <cp:lastPrinted>2014-11-05T22:25:50Z</cp:lastPrinted>
  <dcterms:created xsi:type="dcterms:W3CDTF">2014-10-30T22:37:01Z</dcterms:created>
  <dcterms:modified xsi:type="dcterms:W3CDTF">2015-01-08T17:57:05Z</dcterms:modified>
</cp:coreProperties>
</file>